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isa\Desktop\ACCREDITAMENTO\"/>
    </mc:Choice>
  </mc:AlternateContent>
  <xr:revisionPtr revIDLastSave="0" documentId="8_{8D324002-35B5-42C8-9DFB-B10D0B245F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nel bianco" sheetId="1" r:id="rId1"/>
    <sheet name="2023" sheetId="2" r:id="rId2"/>
  </sheets>
  <definedNames>
    <definedName name="_xlnm._FilterDatabase" localSheetId="1" hidden="1">'2023'!$A$4:$G$89</definedName>
    <definedName name="_xlnm._FilterDatabase" localSheetId="0" hidden="1">'Panel bianco'!$A$4:$I$62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xu6O17vefaqY2NJxqK4ju0xi8ErZ+fFbqPsqVmxUmBk="/>
    </ext>
  </extLst>
</workbook>
</file>

<file path=xl/calcChain.xml><?xml version="1.0" encoding="utf-8"?>
<calcChain xmlns="http://schemas.openxmlformats.org/spreadsheetml/2006/main">
  <c r="F79" i="2" l="1"/>
  <c r="F76" i="2"/>
  <c r="F71" i="2"/>
  <c r="F70" i="2"/>
  <c r="F68" i="2"/>
  <c r="F67" i="2"/>
  <c r="F65" i="2"/>
  <c r="F64" i="2"/>
  <c r="F62" i="2"/>
  <c r="F61" i="2"/>
  <c r="F59" i="2"/>
  <c r="F58" i="2"/>
  <c r="F56" i="2"/>
  <c r="F55" i="2"/>
  <c r="F53" i="2"/>
  <c r="F52" i="2"/>
  <c r="F50" i="2"/>
  <c r="F49" i="2"/>
  <c r="F47" i="2"/>
  <c r="F46" i="2"/>
  <c r="F44" i="2"/>
  <c r="F43" i="2"/>
  <c r="F41" i="2"/>
  <c r="F40" i="2"/>
  <c r="F38" i="2"/>
  <c r="F37" i="2"/>
  <c r="F35" i="2"/>
  <c r="F32" i="2"/>
  <c r="F31" i="2"/>
  <c r="F29" i="2"/>
  <c r="F28" i="2"/>
  <c r="F26" i="2"/>
  <c r="F25" i="2"/>
  <c r="F23" i="2"/>
  <c r="F22" i="2"/>
  <c r="F19" i="2"/>
  <c r="F18" i="2"/>
  <c r="F15" i="2"/>
  <c r="F14" i="2"/>
  <c r="F11" i="2"/>
  <c r="F10" i="2"/>
  <c r="F7" i="2"/>
  <c r="F6" i="2"/>
</calcChain>
</file>

<file path=xl/sharedStrings.xml><?xml version="1.0" encoding="utf-8"?>
<sst xmlns="http://schemas.openxmlformats.org/spreadsheetml/2006/main" count="737" uniqueCount="312">
  <si>
    <t>SCHEDA BUDGET INDICATORI DI PRESTAZIONE</t>
  </si>
  <si>
    <r>
      <rPr>
        <b/>
        <sz val="11"/>
        <color theme="1"/>
        <rFont val="Times New Roman"/>
        <family val="1"/>
      </rPr>
      <t xml:space="preserve">Mod.22 
</t>
    </r>
    <r>
      <rPr>
        <sz val="11"/>
        <color theme="1"/>
        <rFont val="Times New Roman"/>
        <family val="1"/>
      </rPr>
      <t>Rev.00 del 10/03/2023</t>
    </r>
  </si>
  <si>
    <t>PROCESSO</t>
  </si>
  <si>
    <t>Cod</t>
  </si>
  <si>
    <t>NOME INDICATORE</t>
  </si>
  <si>
    <t>SCOPO INDICATORE</t>
  </si>
  <si>
    <t>Modalità di calcolo</t>
  </si>
  <si>
    <t>Responsabile Indicatore</t>
  </si>
  <si>
    <t>Freq. Aggiorn.</t>
  </si>
  <si>
    <t>Valore Attuale</t>
  </si>
  <si>
    <t>Obiettivo 2024</t>
  </si>
  <si>
    <t>Accessi alla struttura</t>
  </si>
  <si>
    <t>Com1</t>
  </si>
  <si>
    <t>Numero accessi RegioneEmilia Romagna</t>
  </si>
  <si>
    <t>Risultato</t>
  </si>
  <si>
    <t>Maschera Statistiche in Gipo/Priamo</t>
  </si>
  <si>
    <t>Direttore Sanitario</t>
  </si>
  <si>
    <t>Mese</t>
  </si>
  <si>
    <t>Vedere in medisil</t>
  </si>
  <si>
    <t>Com2</t>
  </si>
  <si>
    <t>Numero accessi da altre Regioni</t>
  </si>
  <si>
    <t xml:space="preserve"> </t>
  </si>
  <si>
    <t>Com3</t>
  </si>
  <si>
    <t>Numero accessi totali per attività specialistica</t>
  </si>
  <si>
    <t>Statistiche da Gipo/Priamo</t>
  </si>
  <si>
    <t>Com4</t>
  </si>
  <si>
    <t>Numero accessi per singola specialistica</t>
  </si>
  <si>
    <t>Anno</t>
  </si>
  <si>
    <t>Grafici allegati</t>
  </si>
  <si>
    <t>Tenere monirorato</t>
  </si>
  <si>
    <t>Com5</t>
  </si>
  <si>
    <t>Verifica della stagionalità / Anno precedente</t>
  </si>
  <si>
    <t>Verificare i periodo di maggior impegno per la struttura</t>
  </si>
  <si>
    <t>Acquisti - Controlli in ingresso - Valutazione fornitori</t>
  </si>
  <si>
    <t>Acq1</t>
  </si>
  <si>
    <t>Spese sostenute per Consulenze Mediche</t>
  </si>
  <si>
    <t>Monitorare le spese aziendali</t>
  </si>
  <si>
    <t>Conto economico</t>
  </si>
  <si>
    <t>Responsabile Amministrazione</t>
  </si>
  <si>
    <t>Acq2</t>
  </si>
  <si>
    <t>Spese sostenute per Consulenze Informatiche</t>
  </si>
  <si>
    <t>Acq3</t>
  </si>
  <si>
    <t>Spese sostenute per Comunicazione sul territorio</t>
  </si>
  <si>
    <t>Acq4</t>
  </si>
  <si>
    <t>Spese sostenute per energia elettrica</t>
  </si>
  <si>
    <t>Acq5</t>
  </si>
  <si>
    <t>Spese sostenute per contrasti</t>
  </si>
  <si>
    <t>Somma Fatture di contrastri da fornitori</t>
  </si>
  <si>
    <t>Acq6</t>
  </si>
  <si>
    <t>Numero NC attribuibili ai fornitori / Anno precedente</t>
  </si>
  <si>
    <t>Monitorare l'andamento dei fornitori</t>
  </si>
  <si>
    <t>Estrazione del dato dall'elenco delle Non Conformità</t>
  </si>
  <si>
    <t>Responsabile Qualità</t>
  </si>
  <si>
    <t>Valutazione Fornitori</t>
  </si>
  <si>
    <t>For1</t>
  </si>
  <si>
    <t>Indice medio di Qualità dei fornitori</t>
  </si>
  <si>
    <t>Estrazione da Database valutazione fornitori</t>
  </si>
  <si>
    <t>Responsabile Acquisti</t>
  </si>
  <si>
    <t>Servizio Prevenzione e Protezione</t>
  </si>
  <si>
    <t>SPP1</t>
  </si>
  <si>
    <t>Nr infortuni annuo</t>
  </si>
  <si>
    <t>Valutare sicurezza sul lavoro</t>
  </si>
  <si>
    <t>Responsabile SPP</t>
  </si>
  <si>
    <t>3 mesi</t>
  </si>
  <si>
    <t>Radiologia Tradizionale</t>
  </si>
  <si>
    <t>Ray1</t>
  </si>
  <si>
    <t>Numero esami / Anno precedente</t>
  </si>
  <si>
    <t>Consuntivo da Gipo/Priamo</t>
  </si>
  <si>
    <t>Ray2</t>
  </si>
  <si>
    <t>N° esami eseguibili / N° esami eseguiti</t>
  </si>
  <si>
    <t>Produttività</t>
  </si>
  <si>
    <t>Esami Teorici Giorno x gg lavorativi / N° esami eseguiti</t>
  </si>
  <si>
    <t>Ray3</t>
  </si>
  <si>
    <t>Tempo effettivo impiegato (TE) / Tempo teorico definito (TT)</t>
  </si>
  <si>
    <t>Efficienza</t>
  </si>
  <si>
    <t>TE = Tempo che intercorre tra l'ora di scarico paziente da Medisil a Fuji a ora di uscita paziente per fine esame / TT = Tempo teorico stabilito dal medico per prendere le prenotazioni</t>
  </si>
  <si>
    <t>Ray4</t>
  </si>
  <si>
    <t>Rispetto tempi di attesa in corridoio</t>
  </si>
  <si>
    <t>Soddisfazione Cliente</t>
  </si>
  <si>
    <t>Ora appuntamento raffrontata con Ora di scarico paziente da Gipo /Priamo a Fuji</t>
  </si>
  <si>
    <t>Ray5</t>
  </si>
  <si>
    <t>Giorni intercorsi tra la data della prestazione e la data di emissione del referto</t>
  </si>
  <si>
    <t>Ora presa in carico paziente da Gipo/Priamo a Fuji / Ora effettiva di stampa del referto</t>
  </si>
  <si>
    <r>
      <rPr>
        <sz val="14"/>
        <color theme="1"/>
        <rFont val="Noto Sans Symbols"/>
      </rPr>
      <t>£</t>
    </r>
    <r>
      <rPr>
        <sz val="14"/>
        <color theme="1"/>
        <rFont val="Arial"/>
        <family val="2"/>
      </rPr>
      <t xml:space="preserve"> 6 gg</t>
    </r>
  </si>
  <si>
    <t>Risonanza Magnetica Nucleare</t>
  </si>
  <si>
    <t>Rmn1</t>
  </si>
  <si>
    <t>Rmn2</t>
  </si>
  <si>
    <t>Rmn3</t>
  </si>
  <si>
    <t>TE = Tempo che intercorre tra l'ora di scarico paziente da Gipo/Priamo a Fuji a ora di uscita paziente per fine esame / TT = Tempo teorico stabilito dal medico per prendere le prenotazioni</t>
  </si>
  <si>
    <t>Rmn4</t>
  </si>
  <si>
    <t>Ora appuntamento raffrontata con Ora di scarico paziente da Gipo/Priamo a Fuji</t>
  </si>
  <si>
    <t>Rmn5</t>
  </si>
  <si>
    <r>
      <rPr>
        <sz val="14"/>
        <color theme="1"/>
        <rFont val="Noto Sans Symbols"/>
      </rPr>
      <t>£</t>
    </r>
    <r>
      <rPr>
        <sz val="14"/>
        <color theme="1"/>
        <rFont val="Arial"/>
        <family val="2"/>
      </rPr>
      <t xml:space="preserve"> 6 gg</t>
    </r>
  </si>
  <si>
    <t>TAC</t>
  </si>
  <si>
    <t>Tac1</t>
  </si>
  <si>
    <t>Tac2</t>
  </si>
  <si>
    <t>Tac3</t>
  </si>
  <si>
    <t>Tac4</t>
  </si>
  <si>
    <t>Tac5</t>
  </si>
  <si>
    <r>
      <rPr>
        <sz val="14"/>
        <color theme="1"/>
        <rFont val="Noto Sans Symbols"/>
      </rPr>
      <t>£</t>
    </r>
    <r>
      <rPr>
        <sz val="14"/>
        <color theme="1"/>
        <rFont val="Arial"/>
        <family val="2"/>
      </rPr>
      <t xml:space="preserve"> 6 gg</t>
    </r>
  </si>
  <si>
    <t>MOC</t>
  </si>
  <si>
    <t>Moc1</t>
  </si>
  <si>
    <t>Moc2</t>
  </si>
  <si>
    <t>Moc3</t>
  </si>
  <si>
    <t>Moc4</t>
  </si>
  <si>
    <t>Ora appuntamento raffrontata con Ora di scarico paziente da Medisi a Fuji</t>
  </si>
  <si>
    <t>Ora presa in carico paziente da Medisil a Fuji / Ora effettiva di stampa del referto</t>
  </si>
  <si>
    <r>
      <rPr>
        <sz val="14"/>
        <color theme="1"/>
        <rFont val="Noto Sans Symbols"/>
      </rPr>
      <t>£</t>
    </r>
    <r>
      <rPr>
        <sz val="14"/>
        <color theme="1"/>
        <rFont val="Arial"/>
        <family val="2"/>
      </rPr>
      <t xml:space="preserve"> 6 gg</t>
    </r>
  </si>
  <si>
    <t>Mammografia Digitalizzata</t>
  </si>
  <si>
    <t>Mam1</t>
  </si>
  <si>
    <t>Mam2</t>
  </si>
  <si>
    <t>Mam3</t>
  </si>
  <si>
    <t>Mam4</t>
  </si>
  <si>
    <t>Ecografia</t>
  </si>
  <si>
    <t>Eco1</t>
  </si>
  <si>
    <t>Eco2</t>
  </si>
  <si>
    <t>Eco3</t>
  </si>
  <si>
    <t>Eco4</t>
  </si>
  <si>
    <t>Eco Color Doppler</t>
  </si>
  <si>
    <t>Ecd1</t>
  </si>
  <si>
    <t>Ecd2</t>
  </si>
  <si>
    <t>Ecd3</t>
  </si>
  <si>
    <t>Ecd4</t>
  </si>
  <si>
    <t>Manutenzione degli impianti e risorse</t>
  </si>
  <si>
    <t>Man1</t>
  </si>
  <si>
    <t>Spesa Manutenzione Ordinaria Macchinari</t>
  </si>
  <si>
    <t>Efficienza macchine</t>
  </si>
  <si>
    <t>Somma Fatture di Manutenzione a programma</t>
  </si>
  <si>
    <t>Man2</t>
  </si>
  <si>
    <t>Spese Manutenzione Straordinaria Macchinari</t>
  </si>
  <si>
    <t>Disefficienza Macchine</t>
  </si>
  <si>
    <t>Somma Fatture di Manutenzione non a programma</t>
  </si>
  <si>
    <t>Man3</t>
  </si>
  <si>
    <t>Spese di Manutenzione Struttura</t>
  </si>
  <si>
    <t>Efficienza della struttura</t>
  </si>
  <si>
    <t>Somma fattura per interventi tecnici sulla struttura</t>
  </si>
  <si>
    <t>Non Conformità</t>
  </si>
  <si>
    <t>Nc1</t>
  </si>
  <si>
    <t>Numero NC interne</t>
  </si>
  <si>
    <t>Monitorare le inefficienze interne</t>
  </si>
  <si>
    <t>Si veda elenco per la gestione delle non conformità</t>
  </si>
  <si>
    <t>mese</t>
  </si>
  <si>
    <t>Nc2</t>
  </si>
  <si>
    <t>Numero NC fornitori</t>
  </si>
  <si>
    <t>6 mesi</t>
  </si>
  <si>
    <t>Nc3</t>
  </si>
  <si>
    <t>Numero Reclami</t>
  </si>
  <si>
    <t>Monitorare il rispetto dei requsiti del SGQ</t>
  </si>
  <si>
    <t>Cs1</t>
  </si>
  <si>
    <t>Media Soddisfazione da questionario ASL</t>
  </si>
  <si>
    <t>Media dei valori ottenuti dalle indagini mediati semestralmente</t>
  </si>
  <si>
    <t>?</t>
  </si>
  <si>
    <t>Cs2</t>
  </si>
  <si>
    <t>% raccolta dei questionari di soddisfazione del paziente</t>
  </si>
  <si>
    <t>Efficacia Metodo</t>
  </si>
  <si>
    <t>Database ASL</t>
  </si>
  <si>
    <r>
      <rPr>
        <sz val="12"/>
        <color theme="1"/>
        <rFont val="Noto Sans Symbols"/>
      </rPr>
      <t>³</t>
    </r>
    <r>
      <rPr>
        <sz val="12"/>
        <color theme="1"/>
        <rFont val="Arial"/>
        <family val="2"/>
      </rPr>
      <t xml:space="preserve"> 10 %</t>
    </r>
  </si>
  <si>
    <t>Cs3</t>
  </si>
  <si>
    <t xml:space="preserve">Stratificazione dei dati per singolo aspetto / tipo cliente </t>
  </si>
  <si>
    <t>Miglioramento</t>
  </si>
  <si>
    <t>Grafici allegati al database di elaborazione dei questionari</t>
  </si>
  <si>
    <t>Vedi grafici</t>
  </si>
  <si>
    <t>Gestione Risorse Umane</t>
  </si>
  <si>
    <t>Ru1</t>
  </si>
  <si>
    <t>Incidenza personale fisso su totale costi</t>
  </si>
  <si>
    <t>Controllo gestionale dei costi diretti</t>
  </si>
  <si>
    <t>Costi personale / Fatturato</t>
  </si>
  <si>
    <t>Ru2</t>
  </si>
  <si>
    <t>Incidenza personale variabile su totale costi</t>
  </si>
  <si>
    <t>Ru3</t>
  </si>
  <si>
    <t>Presenza</t>
  </si>
  <si>
    <t>Valutare la perdita di produttività</t>
  </si>
  <si>
    <t>Monte ore teorico (dedotto di ferie e maternità) / Totale ore lavorato</t>
  </si>
  <si>
    <t>Ru4</t>
  </si>
  <si>
    <t>N° ore formazione</t>
  </si>
  <si>
    <t>Capacità di investire sulle risorse umane</t>
  </si>
  <si>
    <t>Conteggio da piano di formazione</t>
  </si>
  <si>
    <t>FATTORI DI CALCOLO</t>
  </si>
  <si>
    <t>Periodo</t>
  </si>
  <si>
    <r>
      <rPr>
        <b/>
        <sz val="18"/>
        <color theme="1"/>
        <rFont val="Times New Roman"/>
        <family val="1"/>
      </rPr>
      <t xml:space="preserve">Radiologia Tradizionale     </t>
    </r>
    <r>
      <rPr>
        <b/>
        <sz val="12"/>
        <color theme="1"/>
        <rFont val="Times New Roman"/>
        <family val="1"/>
      </rPr>
      <t>(5dx12h/d x week)</t>
    </r>
  </si>
  <si>
    <t>Consuntivo esami da Gipo/priamo (Statistiche con suddivisione per ambulatorio)</t>
  </si>
  <si>
    <t>mantenimento</t>
  </si>
  <si>
    <t>Tradizionale</t>
  </si>
  <si>
    <t>N° pazienti potenziali / N° pazienti effettivi</t>
  </si>
  <si>
    <t>15 min x paziente = 48 pz/gg (monte teorico 12h ) x 3612 h/anno=10560</t>
  </si>
  <si>
    <t>N° ore lavorate reali / N° ore disponibilità macchina</t>
  </si>
  <si>
    <t>1320 ore reali lavorate / 3612 h/anno teorici</t>
  </si>
  <si>
    <t>Ray6</t>
  </si>
  <si>
    <t>Giorno di accettazione paziente / Giorno Refertazione</t>
  </si>
  <si>
    <r>
      <rPr>
        <sz val="14"/>
        <color theme="1"/>
        <rFont val="Noto Sans Symbols"/>
      </rPr>
      <t>£</t>
    </r>
    <r>
      <rPr>
        <sz val="14"/>
        <color theme="1"/>
        <rFont val="Arial"/>
        <family val="2"/>
      </rPr>
      <t xml:space="preserve"> 6 gg</t>
    </r>
  </si>
  <si>
    <r>
      <rPr>
        <b/>
        <sz val="20"/>
        <color theme="1"/>
        <rFont val="Times New Roman"/>
        <family val="1"/>
      </rPr>
      <t xml:space="preserve">Risonanza Magnetica Nucleare           </t>
    </r>
    <r>
      <rPr>
        <b/>
        <sz val="12"/>
        <color theme="1"/>
        <rFont val="Times New Roman"/>
        <family val="1"/>
      </rPr>
      <t>(2x(6dx12h/d x week)</t>
    </r>
  </si>
  <si>
    <t>30 min x 1paziente = 24  esa/gg (monte teorico 12h) x 5x4x11x2=10560</t>
  </si>
  <si>
    <t>N° ore lavorate / N° ore disponibilità macchina</t>
  </si>
  <si>
    <t>3914 h lavorate / 3612 h/anno teorici</t>
  </si>
  <si>
    <t>Rmn6</t>
  </si>
  <si>
    <r>
      <rPr>
        <sz val="14"/>
        <color theme="1"/>
        <rFont val="Noto Sans Symbols"/>
      </rPr>
      <t>£</t>
    </r>
    <r>
      <rPr>
        <sz val="14"/>
        <color theme="1"/>
        <rFont val="Arial"/>
        <family val="2"/>
      </rPr>
      <t xml:space="preserve"> 6 gg</t>
    </r>
  </si>
  <si>
    <r>
      <rPr>
        <b/>
        <sz val="20"/>
        <color theme="1"/>
        <rFont val="Times New Roman"/>
        <family val="1"/>
      </rPr>
      <t xml:space="preserve">TAC         </t>
    </r>
    <r>
      <rPr>
        <b/>
        <sz val="12"/>
        <color theme="1"/>
        <rFont val="Times New Roman"/>
        <family val="1"/>
      </rPr>
      <t>(4dx12h/d x week)</t>
    </r>
  </si>
  <si>
    <t>100 h reali lavorati / 301x12 (3612h) h/anno teorici</t>
  </si>
  <si>
    <t>Tac6</t>
  </si>
  <si>
    <r>
      <rPr>
        <sz val="14"/>
        <color theme="1"/>
        <rFont val="Noto Sans Symbols"/>
      </rPr>
      <t>£</t>
    </r>
    <r>
      <rPr>
        <sz val="14"/>
        <color theme="1"/>
        <rFont val="Arial"/>
        <family val="2"/>
      </rPr>
      <t xml:space="preserve"> 6 gg</t>
    </r>
  </si>
  <si>
    <r>
      <rPr>
        <b/>
        <sz val="20"/>
        <color theme="1"/>
        <rFont val="Times New Roman"/>
        <family val="1"/>
      </rPr>
      <t xml:space="preserve">MOC </t>
    </r>
    <r>
      <rPr>
        <b/>
        <sz val="14"/>
        <color theme="1"/>
        <rFont val="Times New Roman"/>
        <family val="1"/>
      </rPr>
      <t>(18h/week)</t>
    </r>
  </si>
  <si>
    <t>Mantenimento</t>
  </si>
  <si>
    <t>30 h  reali lavorati / 3612 h teorici</t>
  </si>
  <si>
    <t>SOLO LP</t>
  </si>
  <si>
    <t>Moc6</t>
  </si>
  <si>
    <r>
      <rPr>
        <sz val="14"/>
        <color theme="1"/>
        <rFont val="Noto Sans Symbols"/>
      </rPr>
      <t>£</t>
    </r>
    <r>
      <rPr>
        <sz val="14"/>
        <color theme="1"/>
        <rFont val="Arial"/>
        <family val="2"/>
      </rPr>
      <t xml:space="preserve"> 6 gg</t>
    </r>
  </si>
  <si>
    <t>Mammografia Digitalizzata (12h/w)</t>
  </si>
  <si>
    <t>(visita senologica)</t>
  </si>
  <si>
    <t>25 min x paziente = 29 pz/gg (monte teorico 12h ) x 3612 h/anno=6380</t>
  </si>
  <si>
    <t>480h reali lavorati / (12 h settimanali disponibilità dei medici)</t>
  </si>
  <si>
    <r>
      <rPr>
        <b/>
        <sz val="20"/>
        <color theme="1"/>
        <rFont val="Times New Roman"/>
        <family val="1"/>
      </rPr>
      <t xml:space="preserve">Ecografia        </t>
    </r>
    <r>
      <rPr>
        <b/>
        <sz val="12"/>
        <color theme="1"/>
        <rFont val="Times New Roman"/>
        <family val="1"/>
      </rPr>
      <t>(5dx12h/d x week)</t>
    </r>
  </si>
  <si>
    <t>overbooking e sabato</t>
  </si>
  <si>
    <t>1300 h reali lavorati (media)/ 3612  h/anno teoriche</t>
  </si>
  <si>
    <t>VASCOLARE</t>
  </si>
  <si>
    <t>Vas1</t>
  </si>
  <si>
    <t>(ecocolordoppler/visite/scleroterapia/medicazione angiologica)</t>
  </si>
  <si>
    <t>Vas2</t>
  </si>
  <si>
    <t>Vas3</t>
  </si>
  <si>
    <t>1078 h reali lavorati / 3612  h/anno teoriche</t>
  </si>
  <si>
    <t>CARDIOLOGIA</t>
  </si>
  <si>
    <t>Car1</t>
  </si>
  <si>
    <t>(visite/ecocardio/ecg/holter/test da sforzo)</t>
  </si>
  <si>
    <t>Car2</t>
  </si>
  <si>
    <t>Car3</t>
  </si>
  <si>
    <t>2100 h reali lavorati / 3612  h/anno teoriche</t>
  </si>
  <si>
    <t>ANESTESIOLOGIA</t>
  </si>
  <si>
    <t>Ane1</t>
  </si>
  <si>
    <t>(visite/infiltrazioni)</t>
  </si>
  <si>
    <t>Ane2</t>
  </si>
  <si>
    <t>Ane3</t>
  </si>
  <si>
    <t xml:space="preserve">170 h reali lavorati </t>
  </si>
  <si>
    <t>DERMATOLOGIA</t>
  </si>
  <si>
    <t>Der1</t>
  </si>
  <si>
    <t>(vista/crioterapia)</t>
  </si>
  <si>
    <t>Der2</t>
  </si>
  <si>
    <t>Der3</t>
  </si>
  <si>
    <t>FISIATRIA</t>
  </si>
  <si>
    <t>Fis1</t>
  </si>
  <si>
    <t>Fis2</t>
  </si>
  <si>
    <t>Fis3</t>
  </si>
  <si>
    <t>GASTROENTEROLOGIA</t>
  </si>
  <si>
    <t>Gas1</t>
  </si>
  <si>
    <t>Gas2</t>
  </si>
  <si>
    <t>25 min x paziente = 29 pz/gg (monte teorico 12h ) x 3612 h/anno=3520</t>
  </si>
  <si>
    <t>Gas3</t>
  </si>
  <si>
    <t>GINECOLOGIA</t>
  </si>
  <si>
    <t>gin1</t>
  </si>
  <si>
    <t>(visita/ecografia/pap test)</t>
  </si>
  <si>
    <t>gin2</t>
  </si>
  <si>
    <t>45 min x paziente =  16 pz/gg (monte teorico 12h ) x 3612 h/anno=10560</t>
  </si>
  <si>
    <t>gin3</t>
  </si>
  <si>
    <t>MED. SPORTIVA</t>
  </si>
  <si>
    <t>med1</t>
  </si>
  <si>
    <t>med2</t>
  </si>
  <si>
    <t>30 min x 1paziente = 24  esa/gg (monte teorico 12h) x 5x4x11=5280</t>
  </si>
  <si>
    <t>med3</t>
  </si>
  <si>
    <t>NEUROLOGIA</t>
  </si>
  <si>
    <t>neu1</t>
  </si>
  <si>
    <t>(visita/elettromiografia)</t>
  </si>
  <si>
    <t>neu2</t>
  </si>
  <si>
    <t>60 min x 1paziente = 12 esa/gg (monte teorico 12h) x 5x4x11=2640</t>
  </si>
  <si>
    <t>neu3</t>
  </si>
  <si>
    <t>OCULISTICA</t>
  </si>
  <si>
    <t>ocu1</t>
  </si>
  <si>
    <t>(visita/fondo dell'occhio)</t>
  </si>
  <si>
    <t>ocu2</t>
  </si>
  <si>
    <t>ocu3</t>
  </si>
  <si>
    <t>ORTOPEDIA</t>
  </si>
  <si>
    <t>ort1</t>
  </si>
  <si>
    <t>(visite/infiltrazioni/collaudo)</t>
  </si>
  <si>
    <t>ort2</t>
  </si>
  <si>
    <t>ort3</t>
  </si>
  <si>
    <t>OTORINO</t>
  </si>
  <si>
    <t>oto1</t>
  </si>
  <si>
    <t>(visita/irrigazione/audiometria)</t>
  </si>
  <si>
    <t>oto2</t>
  </si>
  <si>
    <t>oto3</t>
  </si>
  <si>
    <t>PEDIATRIA</t>
  </si>
  <si>
    <t>ped1</t>
  </si>
  <si>
    <t>ped2</t>
  </si>
  <si>
    <t>ped3</t>
  </si>
  <si>
    <t>PROCTOLOGO</t>
  </si>
  <si>
    <t>pro1</t>
  </si>
  <si>
    <t>pro2</t>
  </si>
  <si>
    <t>pro3</t>
  </si>
  <si>
    <t>UROLOGIA</t>
  </si>
  <si>
    <t>uro1</t>
  </si>
  <si>
    <t>uro2</t>
  </si>
  <si>
    <t>uro3</t>
  </si>
  <si>
    <t>FISIOTERAPIA</t>
  </si>
  <si>
    <t>fis1</t>
  </si>
  <si>
    <t>numero prestazioni</t>
  </si>
  <si>
    <t>(prestazioni varie)</t>
  </si>
  <si>
    <t>fis2</t>
  </si>
  <si>
    <t>fis3</t>
  </si>
  <si>
    <t>PNEUMOLOGIA</t>
  </si>
  <si>
    <t>pne1</t>
  </si>
  <si>
    <t>pne2</t>
  </si>
  <si>
    <t>pne3</t>
  </si>
  <si>
    <t>ENDOCRINOLOGIA</t>
  </si>
  <si>
    <t>end1</t>
  </si>
  <si>
    <t>end2</t>
  </si>
  <si>
    <t>end3</t>
  </si>
  <si>
    <t>Da decidere in funzione dell'ampliamento o meno della struttura</t>
  </si>
  <si>
    <t xml:space="preserve">Media Soddisfazione da questionario </t>
  </si>
  <si>
    <t>VEDI RIESAME DELLA DIREZIONE</t>
  </si>
  <si>
    <t xml:space="preserve">Gestione </t>
  </si>
  <si>
    <t>Costi totali da bilancio / Costo totale da bilancio ( 663177,34/3192927,43)</t>
  </si>
  <si>
    <t>Risorse Umane</t>
  </si>
  <si>
    <t>Specialisti + Gb / Costi totali da bilancio(1209986,97/3192927,43)</t>
  </si>
  <si>
    <t>Umane</t>
  </si>
  <si>
    <t>Monte ore teorico (dedotto di ferie e maternità) 30554,5 / Totale ore lavorato (26628,5)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</si>
</sst>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;[Red]\-#,##0\ [$€-1]"/>
    <numFmt numFmtId="165" formatCode="_-[$€]\ * #,##0.00_-;\-[$€]\ * #,##0.00_-;_-[$€]\ * &quot;-&quot;??_-;_-@"/>
  </numFmts>
  <fonts count="25">
    <font>
      <sz val="10"/>
      <color rgb="FF000000"/>
      <name val="Calibri"/>
      <scheme val="minor"/>
    </font>
    <font>
      <b/>
      <sz val="18"/>
      <color theme="1"/>
      <name val="Times New Roman"/>
      <family val="1"/>
    </font>
    <font>
      <sz val="10"/>
      <name val="Calibri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Noto Sans Symbols"/>
    </font>
    <font>
      <sz val="12"/>
      <color theme="1"/>
      <name val="Noto Sans Symbols"/>
    </font>
    <font>
      <b/>
      <sz val="16"/>
      <color theme="1"/>
      <name val="Times New Roman"/>
      <family val="1"/>
    </font>
    <font>
      <i/>
      <sz val="10"/>
      <color theme="1"/>
      <name val="Times New Roman"/>
      <family val="1"/>
    </font>
    <font>
      <b/>
      <sz val="17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b/>
      <sz val="13"/>
      <color theme="1"/>
      <name val="Times New Roman"/>
      <family val="1"/>
    </font>
    <font>
      <b/>
      <sz val="24"/>
      <color theme="1"/>
      <name val="Times New Roman"/>
      <family val="1"/>
    </font>
    <font>
      <sz val="19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980000"/>
        <bgColor rgb="FF980000"/>
      </patternFill>
    </fill>
    <fill>
      <patternFill patternType="solid">
        <fgColor rgb="FF00FF00"/>
        <bgColor rgb="FF00FF00"/>
      </patternFill>
    </fill>
  </fills>
  <borders count="1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7" fillId="0" borderId="47" xfId="0" applyFont="1" applyBorder="1" applyAlignment="1">
      <alignment wrapText="1"/>
    </xf>
    <xf numFmtId="0" fontId="4" fillId="0" borderId="4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/>
    </xf>
    <xf numFmtId="10" fontId="9" fillId="0" borderId="48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/>
    </xf>
    <xf numFmtId="16" fontId="9" fillId="0" borderId="49" xfId="0" applyNumberFormat="1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/>
    </xf>
    <xf numFmtId="16" fontId="9" fillId="0" borderId="47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16" fontId="4" fillId="0" borderId="48" xfId="0" applyNumberFormat="1" applyFont="1" applyBorder="1" applyAlignment="1">
      <alignment horizontal="center" vertical="center" wrapText="1"/>
    </xf>
    <xf numFmtId="16" fontId="4" fillId="0" borderId="49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16" fontId="4" fillId="0" borderId="47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wrapText="1"/>
    </xf>
    <xf numFmtId="0" fontId="9" fillId="0" borderId="46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51" xfId="0" applyFont="1" applyBorder="1" applyAlignment="1">
      <alignment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4" borderId="66" xfId="0" applyFont="1" applyFill="1" applyBorder="1" applyAlignment="1">
      <alignment vertical="center" wrapText="1"/>
    </xf>
    <xf numFmtId="0" fontId="4" fillId="3" borderId="67" xfId="0" applyFont="1" applyFill="1" applyBorder="1" applyAlignment="1">
      <alignment vertical="center" wrapText="1"/>
    </xf>
    <xf numFmtId="0" fontId="1" fillId="3" borderId="68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>
      <alignment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10" fillId="4" borderId="71" xfId="0" applyFont="1" applyFill="1" applyBorder="1" applyAlignment="1">
      <alignment horizontal="center" vertical="center" wrapText="1"/>
    </xf>
    <xf numFmtId="0" fontId="14" fillId="3" borderId="72" xfId="0" applyFont="1" applyFill="1" applyBorder="1" applyAlignment="1">
      <alignment horizontal="center" vertical="center" wrapText="1"/>
    </xf>
    <xf numFmtId="0" fontId="15" fillId="3" borderId="73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7" fillId="3" borderId="75" xfId="0" applyFont="1" applyFill="1" applyBorder="1" applyAlignment="1">
      <alignment vertical="center" wrapText="1"/>
    </xf>
    <xf numFmtId="0" fontId="4" fillId="3" borderId="76" xfId="0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2" fontId="10" fillId="4" borderId="71" xfId="0" applyNumberFormat="1" applyFont="1" applyFill="1" applyBorder="1" applyAlignment="1">
      <alignment horizontal="center" vertical="center" wrapText="1"/>
    </xf>
    <xf numFmtId="0" fontId="4" fillId="3" borderId="77" xfId="0" applyFont="1" applyFill="1" applyBorder="1" applyAlignment="1">
      <alignment vertical="center" wrapText="1"/>
    </xf>
    <xf numFmtId="0" fontId="1" fillId="3" borderId="73" xfId="0" applyFont="1" applyFill="1" applyBorder="1" applyAlignment="1">
      <alignment horizontal="center" vertical="center" wrapText="1"/>
    </xf>
    <xf numFmtId="2" fontId="7" fillId="4" borderId="21" xfId="0" applyNumberFormat="1" applyFont="1" applyFill="1" applyBorder="1" applyAlignment="1">
      <alignment horizontal="center" vertical="center" wrapText="1"/>
    </xf>
    <xf numFmtId="0" fontId="1" fillId="3" borderId="78" xfId="0" applyFont="1" applyFill="1" applyBorder="1" applyAlignment="1">
      <alignment horizontal="center" vertical="center" wrapText="1"/>
    </xf>
    <xf numFmtId="0" fontId="7" fillId="3" borderId="79" xfId="0" applyFont="1" applyFill="1" applyBorder="1" applyAlignment="1">
      <alignment wrapText="1"/>
    </xf>
    <xf numFmtId="0" fontId="4" fillId="3" borderId="80" xfId="0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center" vertical="center" wrapText="1"/>
    </xf>
    <xf numFmtId="0" fontId="10" fillId="6" borderId="81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 wrapText="1"/>
    </xf>
    <xf numFmtId="0" fontId="16" fillId="3" borderId="73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6" fillId="3" borderId="78" xfId="0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center" vertical="center" wrapText="1"/>
    </xf>
    <xf numFmtId="0" fontId="4" fillId="3" borderId="77" xfId="0" applyFont="1" applyFill="1" applyBorder="1" applyAlignment="1">
      <alignment horizontal="center" vertical="center" wrapText="1"/>
    </xf>
    <xf numFmtId="0" fontId="7" fillId="3" borderId="79" xfId="0" applyFont="1" applyFill="1" applyBorder="1" applyAlignment="1">
      <alignment vertical="center" wrapText="1"/>
    </xf>
    <xf numFmtId="0" fontId="14" fillId="3" borderId="77" xfId="0" applyFont="1" applyFill="1" applyBorder="1" applyAlignment="1">
      <alignment horizontal="center" vertical="center" wrapText="1"/>
    </xf>
    <xf numFmtId="0" fontId="14" fillId="3" borderId="82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68" xfId="0" applyFont="1" applyFill="1" applyBorder="1" applyAlignment="1">
      <alignment horizontal="center" vertical="center" wrapText="1"/>
    </xf>
    <xf numFmtId="0" fontId="7" fillId="3" borderId="83" xfId="0" applyFont="1" applyFill="1" applyBorder="1" applyAlignment="1">
      <alignment vertical="center" wrapText="1"/>
    </xf>
    <xf numFmtId="0" fontId="18" fillId="3" borderId="73" xfId="0" applyFont="1" applyFill="1" applyBorder="1" applyAlignment="1">
      <alignment horizontal="center" vertical="center" wrapText="1"/>
    </xf>
    <xf numFmtId="0" fontId="7" fillId="3" borderId="84" xfId="0" applyFont="1" applyFill="1" applyBorder="1" applyAlignment="1">
      <alignment vertical="center" wrapText="1"/>
    </xf>
    <xf numFmtId="0" fontId="13" fillId="3" borderId="73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2" fontId="10" fillId="4" borderId="85" xfId="0" applyNumberFormat="1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7" fillId="3" borderId="86" xfId="0" applyFont="1" applyFill="1" applyBorder="1" applyAlignment="1">
      <alignment vertical="center" wrapText="1"/>
    </xf>
    <xf numFmtId="0" fontId="4" fillId="3" borderId="87" xfId="0" applyFont="1" applyFill="1" applyBorder="1" applyAlignment="1">
      <alignment horizontal="center" vertical="center" wrapText="1"/>
    </xf>
    <xf numFmtId="0" fontId="19" fillId="3" borderId="68" xfId="0" applyFont="1" applyFill="1" applyBorder="1" applyAlignment="1">
      <alignment horizontal="center" vertical="center" wrapText="1"/>
    </xf>
    <xf numFmtId="0" fontId="6" fillId="3" borderId="88" xfId="0" applyFont="1" applyFill="1" applyBorder="1" applyAlignment="1">
      <alignment horizontal="center" vertical="center" wrapText="1"/>
    </xf>
    <xf numFmtId="0" fontId="4" fillId="3" borderId="8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2" fontId="10" fillId="4" borderId="90" xfId="0" applyNumberFormat="1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0" fillId="3" borderId="68" xfId="0" applyFont="1" applyFill="1" applyBorder="1" applyAlignment="1">
      <alignment horizontal="center" vertical="center" wrapText="1"/>
    </xf>
    <xf numFmtId="0" fontId="10" fillId="4" borderId="91" xfId="0" applyFont="1" applyFill="1" applyBorder="1" applyAlignment="1">
      <alignment horizontal="center" vertical="center" wrapText="1"/>
    </xf>
    <xf numFmtId="0" fontId="6" fillId="3" borderId="73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164" fontId="5" fillId="3" borderId="50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164" fontId="5" fillId="3" borderId="41" xfId="0" applyNumberFormat="1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3" fillId="3" borderId="92" xfId="0" applyFont="1" applyFill="1" applyBorder="1" applyAlignment="1">
      <alignment horizontal="center" vertical="center" wrapText="1"/>
    </xf>
    <xf numFmtId="0" fontId="5" fillId="3" borderId="92" xfId="0" applyFont="1" applyFill="1" applyBorder="1" applyAlignment="1">
      <alignment horizontal="center" vertical="center" wrapText="1"/>
    </xf>
    <xf numFmtId="0" fontId="18" fillId="3" borderId="92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7" fillId="3" borderId="93" xfId="0" applyFont="1" applyFill="1" applyBorder="1" applyAlignment="1">
      <alignment vertical="center" wrapText="1"/>
    </xf>
    <xf numFmtId="0" fontId="4" fillId="3" borderId="9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7" fillId="3" borderId="95" xfId="0" applyFont="1" applyFill="1" applyBorder="1" applyAlignment="1">
      <alignment vertical="center" wrapText="1"/>
    </xf>
    <xf numFmtId="0" fontId="4" fillId="3" borderId="9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2" fontId="10" fillId="4" borderId="91" xfId="0" applyNumberFormat="1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4" fillId="3" borderId="97" xfId="0" applyFont="1" applyFill="1" applyBorder="1" applyAlignment="1">
      <alignment horizontal="center" vertical="center" wrapText="1"/>
    </xf>
    <xf numFmtId="165" fontId="4" fillId="4" borderId="98" xfId="0" applyNumberFormat="1" applyFont="1" applyFill="1" applyBorder="1" applyAlignment="1">
      <alignment horizontal="center" vertical="center" wrapText="1"/>
    </xf>
    <xf numFmtId="164" fontId="5" fillId="3" borderId="72" xfId="0" applyNumberFormat="1" applyFont="1" applyFill="1" applyBorder="1" applyAlignment="1">
      <alignment horizontal="center" vertical="center" wrapText="1"/>
    </xf>
    <xf numFmtId="0" fontId="7" fillId="3" borderId="84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 wrapText="1"/>
    </xf>
    <xf numFmtId="165" fontId="4" fillId="4" borderId="21" xfId="0" applyNumberFormat="1" applyFont="1" applyFill="1" applyBorder="1" applyAlignment="1">
      <alignment horizontal="center" vertical="center" wrapText="1"/>
    </xf>
    <xf numFmtId="164" fontId="5" fillId="3" borderId="99" xfId="0" applyNumberFormat="1" applyFont="1" applyFill="1" applyBorder="1" applyAlignment="1">
      <alignment horizontal="center" vertical="center" wrapText="1"/>
    </xf>
    <xf numFmtId="0" fontId="13" fillId="3" borderId="78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7" fillId="3" borderId="79" xfId="0" applyFont="1" applyFill="1" applyBorder="1" applyAlignment="1">
      <alignment horizontal="left" vertical="center" wrapText="1"/>
    </xf>
    <xf numFmtId="0" fontId="4" fillId="3" borderId="100" xfId="0" applyFont="1" applyFill="1" applyBorder="1" applyAlignment="1">
      <alignment horizontal="center" vertical="center" wrapText="1"/>
    </xf>
    <xf numFmtId="165" fontId="4" fillId="4" borderId="101" xfId="0" applyNumberFormat="1" applyFont="1" applyFill="1" applyBorder="1" applyAlignment="1">
      <alignment horizontal="center" vertical="center" wrapText="1"/>
    </xf>
    <xf numFmtId="164" fontId="5" fillId="3" borderId="102" xfId="0" applyNumberFormat="1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7" fillId="3" borderId="103" xfId="0" applyFont="1" applyFill="1" applyBorder="1" applyAlignment="1">
      <alignment vertical="center" wrapText="1"/>
    </xf>
    <xf numFmtId="0" fontId="4" fillId="3" borderId="104" xfId="0" applyFont="1" applyFill="1" applyBorder="1" applyAlignment="1">
      <alignment horizontal="center" vertical="center" wrapText="1"/>
    </xf>
    <xf numFmtId="0" fontId="4" fillId="3" borderId="98" xfId="0" applyFont="1" applyFill="1" applyBorder="1" applyAlignment="1">
      <alignment horizontal="center" vertical="center" wrapText="1"/>
    </xf>
    <xf numFmtId="0" fontId="4" fillId="4" borderId="98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7" fillId="3" borderId="105" xfId="0" applyFont="1" applyFill="1" applyBorder="1" applyAlignment="1">
      <alignment vertical="center" wrapText="1"/>
    </xf>
    <xf numFmtId="0" fontId="4" fillId="4" borderId="81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7" fillId="3" borderId="106" xfId="0" applyFont="1" applyFill="1" applyBorder="1" applyAlignment="1">
      <alignment vertical="center" wrapText="1"/>
    </xf>
    <xf numFmtId="10" fontId="9" fillId="4" borderId="107" xfId="0" applyNumberFormat="1" applyFont="1" applyFill="1" applyBorder="1" applyAlignment="1">
      <alignment horizontal="center" vertical="center" wrapText="1"/>
    </xf>
    <xf numFmtId="164" fontId="5" fillId="3" borderId="34" xfId="0" applyNumberFormat="1" applyFont="1" applyFill="1" applyBorder="1" applyAlignment="1">
      <alignment horizontal="center" vertical="center" wrapText="1"/>
    </xf>
    <xf numFmtId="0" fontId="20" fillId="3" borderId="108" xfId="0" applyFont="1" applyFill="1" applyBorder="1" applyAlignment="1">
      <alignment horizontal="center" vertical="center" wrapText="1"/>
    </xf>
    <xf numFmtId="0" fontId="5" fillId="3" borderId="74" xfId="0" applyFont="1" applyFill="1" applyBorder="1" applyAlignment="1">
      <alignment horizontal="center" vertical="center" wrapText="1"/>
    </xf>
    <xf numFmtId="0" fontId="4" fillId="3" borderId="101" xfId="0" applyFont="1" applyFill="1" applyBorder="1" applyAlignment="1">
      <alignment horizontal="center" vertical="center" wrapText="1"/>
    </xf>
    <xf numFmtId="10" fontId="9" fillId="4" borderId="109" xfId="0" applyNumberFormat="1" applyFont="1" applyFill="1" applyBorder="1" applyAlignment="1">
      <alignment horizontal="center" vertical="center" wrapText="1"/>
    </xf>
    <xf numFmtId="0" fontId="21" fillId="3" borderId="110" xfId="0" applyFont="1" applyFill="1" applyBorder="1" applyAlignment="1">
      <alignment vertical="center" wrapText="1"/>
    </xf>
    <xf numFmtId="0" fontId="4" fillId="3" borderId="110" xfId="0" applyFont="1" applyFill="1" applyBorder="1" applyAlignment="1">
      <alignment vertical="center" wrapText="1"/>
    </xf>
    <xf numFmtId="0" fontId="20" fillId="3" borderId="101" xfId="0" applyFont="1" applyFill="1" applyBorder="1" applyAlignment="1">
      <alignment horizontal="center" vertical="center" wrapText="1"/>
    </xf>
    <xf numFmtId="0" fontId="20" fillId="3" borderId="81" xfId="0" applyFont="1" applyFill="1" applyBorder="1" applyAlignment="1">
      <alignment horizontal="center" vertical="center" wrapText="1"/>
    </xf>
    <xf numFmtId="0" fontId="5" fillId="3" borderId="111" xfId="0" applyFont="1" applyFill="1" applyBorder="1" applyAlignment="1">
      <alignment horizontal="center" vertical="center" wrapText="1"/>
    </xf>
    <xf numFmtId="0" fontId="7" fillId="3" borderId="112" xfId="0" applyFont="1" applyFill="1" applyBorder="1" applyAlignment="1">
      <alignment vertical="center" wrapText="1"/>
    </xf>
    <xf numFmtId="0" fontId="4" fillId="3" borderId="113" xfId="0" applyFont="1" applyFill="1" applyBorder="1" applyAlignment="1">
      <alignment horizontal="center" vertical="center" wrapText="1"/>
    </xf>
    <xf numFmtId="0" fontId="4" fillId="3" borderId="111" xfId="0" applyFont="1" applyFill="1" applyBorder="1" applyAlignment="1">
      <alignment horizontal="center" vertical="center" wrapText="1"/>
    </xf>
    <xf numFmtId="0" fontId="9" fillId="4" borderId="114" xfId="0" applyFont="1" applyFill="1" applyBorder="1" applyAlignment="1">
      <alignment horizontal="center" vertical="center" wrapText="1"/>
    </xf>
    <xf numFmtId="164" fontId="5" fillId="3" borderId="115" xfId="0" applyNumberFormat="1" applyFont="1" applyFill="1" applyBorder="1" applyAlignment="1">
      <alignment horizontal="center" vertical="center" wrapText="1"/>
    </xf>
    <xf numFmtId="0" fontId="4" fillId="3" borderId="116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5" fillId="2" borderId="8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5" fillId="4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2" fillId="0" borderId="55" xfId="0" applyFont="1" applyBorder="1"/>
    <xf numFmtId="0" fontId="13" fillId="3" borderId="56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5" fillId="3" borderId="60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685925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66675</xdr:rowOff>
    </xdr:from>
    <xdr:ext cx="160972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sqref="A1:B1"/>
    </sheetView>
  </sheetViews>
  <sheetFormatPr defaultColWidth="14.42578125" defaultRowHeight="15" customHeight="1"/>
  <cols>
    <col min="1" max="1" width="20" customWidth="1"/>
    <col min="2" max="2" width="6.28515625" customWidth="1"/>
    <col min="3" max="3" width="45.42578125" customWidth="1"/>
    <col min="4" max="4" width="24.7109375" customWidth="1"/>
    <col min="5" max="5" width="51.28515625" customWidth="1"/>
    <col min="6" max="6" width="12.42578125" customWidth="1"/>
    <col min="7" max="7" width="8.28515625" customWidth="1"/>
    <col min="8" max="8" width="9.42578125" customWidth="1"/>
    <col min="9" max="9" width="13.140625" customWidth="1"/>
    <col min="10" max="19" width="8" customWidth="1"/>
    <col min="20" max="26" width="7" customWidth="1"/>
  </cols>
  <sheetData>
    <row r="1" spans="1:26" ht="50.25" customHeight="1">
      <c r="A1" s="232"/>
      <c r="B1" s="233"/>
      <c r="C1" s="234" t="s">
        <v>0</v>
      </c>
      <c r="D1" s="235"/>
      <c r="E1" s="235"/>
      <c r="F1" s="233"/>
      <c r="G1" s="236" t="s">
        <v>1</v>
      </c>
      <c r="H1" s="235"/>
      <c r="I1" s="2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238" t="s">
        <v>2</v>
      </c>
      <c r="B2" s="231" t="s">
        <v>3</v>
      </c>
      <c r="C2" s="227" t="s">
        <v>4</v>
      </c>
      <c r="D2" s="227" t="s">
        <v>5</v>
      </c>
      <c r="E2" s="227" t="s">
        <v>6</v>
      </c>
      <c r="F2" s="229" t="s">
        <v>7</v>
      </c>
      <c r="G2" s="231" t="s">
        <v>8</v>
      </c>
      <c r="H2" s="231" t="s">
        <v>9</v>
      </c>
      <c r="I2" s="240" t="s">
        <v>10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239"/>
      <c r="B3" s="228"/>
      <c r="C3" s="228"/>
      <c r="D3" s="228"/>
      <c r="E3" s="228"/>
      <c r="F3" s="230"/>
      <c r="G3" s="228"/>
      <c r="H3" s="228"/>
      <c r="I3" s="24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0.5" customHeight="1">
      <c r="A4" s="2"/>
      <c r="B4" s="3"/>
      <c r="C4" s="4"/>
      <c r="D4" s="5"/>
      <c r="E4" s="5"/>
      <c r="F4" s="5"/>
      <c r="G4" s="4"/>
      <c r="H4" s="4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>
      <c r="A5" s="7" t="s">
        <v>11</v>
      </c>
      <c r="B5" s="8" t="s">
        <v>12</v>
      </c>
      <c r="C5" s="9" t="s">
        <v>13</v>
      </c>
      <c r="D5" s="10" t="s">
        <v>14</v>
      </c>
      <c r="E5" s="11" t="s">
        <v>15</v>
      </c>
      <c r="F5" s="12" t="s">
        <v>16</v>
      </c>
      <c r="G5" s="13" t="s">
        <v>17</v>
      </c>
      <c r="H5" s="14" t="s">
        <v>18</v>
      </c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>
      <c r="A6" s="16"/>
      <c r="B6" s="17" t="s">
        <v>19</v>
      </c>
      <c r="C6" s="18" t="s">
        <v>20</v>
      </c>
      <c r="D6" s="12" t="s">
        <v>14</v>
      </c>
      <c r="E6" s="11" t="s">
        <v>15</v>
      </c>
      <c r="F6" s="12"/>
      <c r="G6" s="13" t="s">
        <v>17</v>
      </c>
      <c r="H6" s="12"/>
      <c r="I6" s="15" t="s">
        <v>21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>
      <c r="A7" s="16"/>
      <c r="B7" s="8" t="s">
        <v>22</v>
      </c>
      <c r="C7" s="9" t="s">
        <v>23</v>
      </c>
      <c r="D7" s="10" t="s">
        <v>14</v>
      </c>
      <c r="E7" s="11" t="s">
        <v>24</v>
      </c>
      <c r="F7" s="12"/>
      <c r="G7" s="13" t="s">
        <v>17</v>
      </c>
      <c r="H7" s="11"/>
      <c r="I7" s="1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.5" customHeight="1">
      <c r="A8" s="16"/>
      <c r="B8" s="17" t="s">
        <v>25</v>
      </c>
      <c r="C8" s="20" t="s">
        <v>26</v>
      </c>
      <c r="D8" s="10" t="s">
        <v>14</v>
      </c>
      <c r="E8" s="11" t="s">
        <v>24</v>
      </c>
      <c r="F8" s="12"/>
      <c r="G8" s="13" t="s">
        <v>27</v>
      </c>
      <c r="H8" s="21" t="s">
        <v>28</v>
      </c>
      <c r="I8" s="15" t="s">
        <v>29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22"/>
      <c r="B9" s="23" t="s">
        <v>30</v>
      </c>
      <c r="C9" s="20" t="s">
        <v>31</v>
      </c>
      <c r="D9" s="11" t="s">
        <v>32</v>
      </c>
      <c r="E9" s="11" t="s">
        <v>24</v>
      </c>
      <c r="F9" s="24"/>
      <c r="G9" s="25" t="s">
        <v>27</v>
      </c>
      <c r="H9" s="26" t="s">
        <v>28</v>
      </c>
      <c r="I9" s="15" t="s">
        <v>29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>
      <c r="A10" s="7" t="s">
        <v>33</v>
      </c>
      <c r="B10" s="27" t="s">
        <v>34</v>
      </c>
      <c r="C10" s="28" t="s">
        <v>35</v>
      </c>
      <c r="D10" s="14" t="s">
        <v>36</v>
      </c>
      <c r="E10" s="14" t="s">
        <v>37</v>
      </c>
      <c r="F10" s="14" t="s">
        <v>38</v>
      </c>
      <c r="G10" s="12" t="s">
        <v>17</v>
      </c>
      <c r="H10" s="12"/>
      <c r="I10" s="2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16"/>
      <c r="B11" s="30" t="s">
        <v>39</v>
      </c>
      <c r="C11" s="31" t="s">
        <v>40</v>
      </c>
      <c r="D11" s="10" t="s">
        <v>36</v>
      </c>
      <c r="E11" s="10" t="s">
        <v>37</v>
      </c>
      <c r="F11" s="12"/>
      <c r="G11" s="10" t="s">
        <v>27</v>
      </c>
      <c r="H11" s="10"/>
      <c r="I11" s="3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>
      <c r="A12" s="16"/>
      <c r="B12" s="30" t="s">
        <v>41</v>
      </c>
      <c r="C12" s="33" t="s">
        <v>42</v>
      </c>
      <c r="D12" s="10" t="s">
        <v>36</v>
      </c>
      <c r="E12" s="10" t="s">
        <v>37</v>
      </c>
      <c r="F12" s="12"/>
      <c r="G12" s="10" t="s">
        <v>27</v>
      </c>
      <c r="H12" s="10"/>
      <c r="I12" s="3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1.5" customHeight="1">
      <c r="A13" s="16"/>
      <c r="B13" s="30" t="s">
        <v>43</v>
      </c>
      <c r="C13" s="33" t="s">
        <v>44</v>
      </c>
      <c r="D13" s="10" t="s">
        <v>36</v>
      </c>
      <c r="E13" s="10" t="s">
        <v>37</v>
      </c>
      <c r="F13" s="12"/>
      <c r="G13" s="10" t="s">
        <v>27</v>
      </c>
      <c r="H13" s="10"/>
      <c r="I13" s="3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>
      <c r="A14" s="16"/>
      <c r="B14" s="30" t="s">
        <v>45</v>
      </c>
      <c r="C14" s="34" t="s">
        <v>46</v>
      </c>
      <c r="D14" s="10" t="s">
        <v>36</v>
      </c>
      <c r="E14" s="10" t="s">
        <v>47</v>
      </c>
      <c r="F14" s="12"/>
      <c r="G14" s="10" t="s">
        <v>27</v>
      </c>
      <c r="H14" s="10"/>
      <c r="I14" s="3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.75" customHeight="1">
      <c r="A15" s="16"/>
      <c r="B15" s="35" t="s">
        <v>48</v>
      </c>
      <c r="C15" s="36" t="s">
        <v>49</v>
      </c>
      <c r="D15" s="37" t="s">
        <v>50</v>
      </c>
      <c r="E15" s="25" t="s">
        <v>51</v>
      </c>
      <c r="F15" s="25" t="s">
        <v>52</v>
      </c>
      <c r="G15" s="25" t="s">
        <v>27</v>
      </c>
      <c r="H15" s="25"/>
      <c r="I15" s="3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>
      <c r="A16" s="39" t="s">
        <v>53</v>
      </c>
      <c r="B16" s="40" t="s">
        <v>54</v>
      </c>
      <c r="C16" s="41" t="s">
        <v>55</v>
      </c>
      <c r="D16" s="42" t="s">
        <v>50</v>
      </c>
      <c r="E16" s="24" t="s">
        <v>56</v>
      </c>
      <c r="F16" s="24" t="s">
        <v>57</v>
      </c>
      <c r="G16" s="24" t="s">
        <v>27</v>
      </c>
      <c r="H16" s="43"/>
      <c r="I16" s="4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" customHeight="1">
      <c r="A17" s="39" t="s">
        <v>58</v>
      </c>
      <c r="B17" s="27" t="s">
        <v>59</v>
      </c>
      <c r="C17" s="45" t="s">
        <v>60</v>
      </c>
      <c r="D17" s="46" t="s">
        <v>61</v>
      </c>
      <c r="E17" s="47" t="s">
        <v>60</v>
      </c>
      <c r="F17" s="47" t="s">
        <v>62</v>
      </c>
      <c r="G17" s="47" t="s">
        <v>63</v>
      </c>
      <c r="H17" s="46"/>
      <c r="I17" s="4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>
      <c r="A18" s="7" t="s">
        <v>64</v>
      </c>
      <c r="B18" s="27" t="s">
        <v>65</v>
      </c>
      <c r="C18" s="20" t="s">
        <v>66</v>
      </c>
      <c r="D18" s="47" t="s">
        <v>14</v>
      </c>
      <c r="E18" s="47" t="s">
        <v>67</v>
      </c>
      <c r="F18" s="14" t="s">
        <v>16</v>
      </c>
      <c r="G18" s="47" t="s">
        <v>27</v>
      </c>
      <c r="H18" s="49"/>
      <c r="I18" s="5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>
      <c r="A19" s="16"/>
      <c r="B19" s="51" t="s">
        <v>68</v>
      </c>
      <c r="C19" s="20" t="s">
        <v>69</v>
      </c>
      <c r="D19" s="11" t="s">
        <v>70</v>
      </c>
      <c r="E19" s="10" t="s">
        <v>71</v>
      </c>
      <c r="F19" s="12"/>
      <c r="G19" s="11" t="s">
        <v>27</v>
      </c>
      <c r="H19" s="49"/>
      <c r="I19" s="5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5.5" customHeight="1">
      <c r="A20" s="16"/>
      <c r="B20" s="51" t="s">
        <v>72</v>
      </c>
      <c r="C20" s="20" t="s">
        <v>73</v>
      </c>
      <c r="D20" s="11" t="s">
        <v>74</v>
      </c>
      <c r="E20" s="10" t="s">
        <v>75</v>
      </c>
      <c r="F20" s="12"/>
      <c r="G20" s="11" t="s">
        <v>17</v>
      </c>
      <c r="H20" s="49"/>
      <c r="I20" s="5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>
      <c r="A21" s="16"/>
      <c r="B21" s="30" t="s">
        <v>76</v>
      </c>
      <c r="C21" s="9" t="s">
        <v>77</v>
      </c>
      <c r="D21" s="10" t="s">
        <v>78</v>
      </c>
      <c r="E21" s="10" t="s">
        <v>79</v>
      </c>
      <c r="F21" s="12"/>
      <c r="G21" s="10" t="s">
        <v>17</v>
      </c>
      <c r="H21" s="53"/>
      <c r="I21" s="5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1.5" customHeight="1">
      <c r="A22" s="22"/>
      <c r="B22" s="40" t="s">
        <v>80</v>
      </c>
      <c r="C22" s="55" t="s">
        <v>81</v>
      </c>
      <c r="D22" s="25" t="s">
        <v>74</v>
      </c>
      <c r="E22" s="24" t="s">
        <v>82</v>
      </c>
      <c r="F22" s="24"/>
      <c r="G22" s="24" t="s">
        <v>27</v>
      </c>
      <c r="H22" s="56"/>
      <c r="I22" s="57" t="s">
        <v>83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75" customHeight="1">
      <c r="A23" s="7" t="s">
        <v>84</v>
      </c>
      <c r="B23" s="27" t="s">
        <v>85</v>
      </c>
      <c r="C23" s="20" t="s">
        <v>66</v>
      </c>
      <c r="D23" s="47" t="s">
        <v>14</v>
      </c>
      <c r="E23" s="47" t="s">
        <v>67</v>
      </c>
      <c r="F23" s="14" t="s">
        <v>16</v>
      </c>
      <c r="G23" s="47" t="s">
        <v>27</v>
      </c>
      <c r="H23" s="49"/>
      <c r="I23" s="5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customHeight="1">
      <c r="A24" s="16"/>
      <c r="B24" s="51" t="s">
        <v>86</v>
      </c>
      <c r="C24" s="20" t="s">
        <v>69</v>
      </c>
      <c r="D24" s="11" t="s">
        <v>70</v>
      </c>
      <c r="E24" s="10" t="s">
        <v>71</v>
      </c>
      <c r="F24" s="12"/>
      <c r="G24" s="11" t="s">
        <v>27</v>
      </c>
      <c r="H24" s="49"/>
      <c r="I24" s="5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>
      <c r="A25" s="16"/>
      <c r="B25" s="51" t="s">
        <v>87</v>
      </c>
      <c r="C25" s="20" t="s">
        <v>73</v>
      </c>
      <c r="D25" s="11" t="s">
        <v>74</v>
      </c>
      <c r="E25" s="10" t="s">
        <v>88</v>
      </c>
      <c r="F25" s="12"/>
      <c r="G25" s="11" t="s">
        <v>17</v>
      </c>
      <c r="H25" s="49"/>
      <c r="I25" s="5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>
      <c r="A26" s="16"/>
      <c r="B26" s="51" t="s">
        <v>89</v>
      </c>
      <c r="C26" s="9" t="s">
        <v>77</v>
      </c>
      <c r="D26" s="10" t="s">
        <v>78</v>
      </c>
      <c r="E26" s="10" t="s">
        <v>90</v>
      </c>
      <c r="F26" s="12"/>
      <c r="G26" s="10" t="s">
        <v>17</v>
      </c>
      <c r="H26" s="53"/>
      <c r="I26" s="5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1.5" customHeight="1">
      <c r="A27" s="22"/>
      <c r="B27" s="40" t="s">
        <v>91</v>
      </c>
      <c r="C27" s="55" t="s">
        <v>81</v>
      </c>
      <c r="D27" s="25" t="s">
        <v>74</v>
      </c>
      <c r="E27" s="24" t="s">
        <v>82</v>
      </c>
      <c r="F27" s="24"/>
      <c r="G27" s="24" t="s">
        <v>27</v>
      </c>
      <c r="H27" s="56"/>
      <c r="I27" s="57" t="s">
        <v>92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>
      <c r="A28" s="7" t="s">
        <v>93</v>
      </c>
      <c r="B28" s="27" t="s">
        <v>94</v>
      </c>
      <c r="C28" s="20" t="s">
        <v>66</v>
      </c>
      <c r="D28" s="47" t="s">
        <v>14</v>
      </c>
      <c r="E28" s="47" t="s">
        <v>67</v>
      </c>
      <c r="F28" s="14" t="s">
        <v>16</v>
      </c>
      <c r="G28" s="47" t="s">
        <v>27</v>
      </c>
      <c r="H28" s="49"/>
      <c r="I28" s="5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>
      <c r="A29" s="16"/>
      <c r="B29" s="51" t="s">
        <v>95</v>
      </c>
      <c r="C29" s="20" t="s">
        <v>69</v>
      </c>
      <c r="D29" s="11" t="s">
        <v>70</v>
      </c>
      <c r="E29" s="10" t="s">
        <v>71</v>
      </c>
      <c r="F29" s="12"/>
      <c r="G29" s="11" t="s">
        <v>27</v>
      </c>
      <c r="H29" s="49"/>
      <c r="I29" s="5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>
      <c r="A30" s="16"/>
      <c r="B30" s="51" t="s">
        <v>96</v>
      </c>
      <c r="C30" s="20" t="s">
        <v>73</v>
      </c>
      <c r="D30" s="11" t="s">
        <v>74</v>
      </c>
      <c r="E30" s="10" t="s">
        <v>88</v>
      </c>
      <c r="F30" s="12"/>
      <c r="G30" s="11" t="s">
        <v>17</v>
      </c>
      <c r="H30" s="49"/>
      <c r="I30" s="5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" customHeight="1">
      <c r="A31" s="16"/>
      <c r="B31" s="51" t="s">
        <v>97</v>
      </c>
      <c r="C31" s="9" t="s">
        <v>77</v>
      </c>
      <c r="D31" s="10" t="s">
        <v>78</v>
      </c>
      <c r="E31" s="10" t="s">
        <v>90</v>
      </c>
      <c r="F31" s="12"/>
      <c r="G31" s="10" t="s">
        <v>17</v>
      </c>
      <c r="H31" s="53"/>
      <c r="I31" s="5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customHeight="1">
      <c r="A32" s="22"/>
      <c r="B32" s="51" t="s">
        <v>98</v>
      </c>
      <c r="C32" s="55" t="s">
        <v>81</v>
      </c>
      <c r="D32" s="25" t="s">
        <v>74</v>
      </c>
      <c r="E32" s="24" t="s">
        <v>82</v>
      </c>
      <c r="F32" s="24"/>
      <c r="G32" s="24" t="s">
        <v>27</v>
      </c>
      <c r="H32" s="56"/>
      <c r="I32" s="57" t="s">
        <v>99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.75" customHeight="1">
      <c r="A33" s="7" t="s">
        <v>100</v>
      </c>
      <c r="B33" s="27" t="s">
        <v>101</v>
      </c>
      <c r="C33" s="20" t="s">
        <v>66</v>
      </c>
      <c r="D33" s="47" t="s">
        <v>14</v>
      </c>
      <c r="E33" s="47" t="s">
        <v>67</v>
      </c>
      <c r="F33" s="14" t="s">
        <v>16</v>
      </c>
      <c r="G33" s="47" t="s">
        <v>27</v>
      </c>
      <c r="H33" s="49"/>
      <c r="I33" s="5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>
      <c r="A34" s="16"/>
      <c r="B34" s="51" t="s">
        <v>102</v>
      </c>
      <c r="C34" s="20" t="s">
        <v>69</v>
      </c>
      <c r="D34" s="11" t="s">
        <v>70</v>
      </c>
      <c r="E34" s="10" t="s">
        <v>71</v>
      </c>
      <c r="F34" s="12"/>
      <c r="G34" s="11" t="s">
        <v>27</v>
      </c>
      <c r="H34" s="49"/>
      <c r="I34" s="5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>
      <c r="A35" s="16"/>
      <c r="B35" s="51" t="s">
        <v>103</v>
      </c>
      <c r="C35" s="20" t="s">
        <v>73</v>
      </c>
      <c r="D35" s="11" t="s">
        <v>74</v>
      </c>
      <c r="E35" s="10" t="s">
        <v>75</v>
      </c>
      <c r="F35" s="12"/>
      <c r="G35" s="11" t="s">
        <v>17</v>
      </c>
      <c r="H35" s="49"/>
      <c r="I35" s="5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75" customHeight="1">
      <c r="A36" s="16"/>
      <c r="B36" s="30" t="s">
        <v>104</v>
      </c>
      <c r="C36" s="9" t="s">
        <v>77</v>
      </c>
      <c r="D36" s="10" t="s">
        <v>78</v>
      </c>
      <c r="E36" s="10" t="s">
        <v>105</v>
      </c>
      <c r="F36" s="12"/>
      <c r="G36" s="10" t="s">
        <v>17</v>
      </c>
      <c r="H36" s="53"/>
      <c r="I36" s="5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1.5" customHeight="1">
      <c r="A37" s="22"/>
      <c r="B37" s="40" t="s">
        <v>104</v>
      </c>
      <c r="C37" s="55" t="s">
        <v>81</v>
      </c>
      <c r="D37" s="25" t="s">
        <v>74</v>
      </c>
      <c r="E37" s="24" t="s">
        <v>106</v>
      </c>
      <c r="F37" s="24"/>
      <c r="G37" s="24" t="s">
        <v>27</v>
      </c>
      <c r="H37" s="56"/>
      <c r="I37" s="57" t="s">
        <v>107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7" t="s">
        <v>108</v>
      </c>
      <c r="B38" s="27" t="s">
        <v>109</v>
      </c>
      <c r="C38" s="58" t="s">
        <v>66</v>
      </c>
      <c r="D38" s="47" t="s">
        <v>14</v>
      </c>
      <c r="E38" s="47" t="s">
        <v>67</v>
      </c>
      <c r="F38" s="14" t="s">
        <v>16</v>
      </c>
      <c r="G38" s="47" t="s">
        <v>27</v>
      </c>
      <c r="H38" s="59"/>
      <c r="I38" s="6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>
      <c r="A39" s="16"/>
      <c r="B39" s="51" t="s">
        <v>110</v>
      </c>
      <c r="C39" s="61" t="s">
        <v>69</v>
      </c>
      <c r="D39" s="11" t="s">
        <v>70</v>
      </c>
      <c r="E39" s="10" t="s">
        <v>71</v>
      </c>
      <c r="F39" s="12"/>
      <c r="G39" s="11" t="s">
        <v>27</v>
      </c>
      <c r="H39" s="49"/>
      <c r="I39" s="5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" customHeight="1">
      <c r="A40" s="16"/>
      <c r="B40" s="51" t="s">
        <v>111</v>
      </c>
      <c r="C40" s="61" t="s">
        <v>73</v>
      </c>
      <c r="D40" s="11" t="s">
        <v>74</v>
      </c>
      <c r="E40" s="10" t="s">
        <v>88</v>
      </c>
      <c r="F40" s="12"/>
      <c r="G40" s="11" t="s">
        <v>17</v>
      </c>
      <c r="H40" s="49"/>
      <c r="I40" s="5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.75" customHeight="1">
      <c r="A41" s="16"/>
      <c r="B41" s="51" t="s">
        <v>112</v>
      </c>
      <c r="C41" s="62" t="s">
        <v>77</v>
      </c>
      <c r="D41" s="25" t="s">
        <v>78</v>
      </c>
      <c r="E41" s="25" t="s">
        <v>90</v>
      </c>
      <c r="F41" s="24"/>
      <c r="G41" s="25" t="s">
        <v>17</v>
      </c>
      <c r="H41" s="63"/>
      <c r="I41" s="6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.75" customHeight="1">
      <c r="A42" s="7" t="s">
        <v>113</v>
      </c>
      <c r="B42" s="27" t="s">
        <v>114</v>
      </c>
      <c r="C42" s="20" t="s">
        <v>66</v>
      </c>
      <c r="D42" s="11" t="s">
        <v>14</v>
      </c>
      <c r="E42" s="11" t="s">
        <v>67</v>
      </c>
      <c r="F42" s="12" t="s">
        <v>16</v>
      </c>
      <c r="G42" s="47" t="s">
        <v>27</v>
      </c>
      <c r="H42" s="59"/>
      <c r="I42" s="6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.75" customHeight="1">
      <c r="A43" s="16"/>
      <c r="B43" s="51" t="s">
        <v>115</v>
      </c>
      <c r="C43" s="20" t="s">
        <v>69</v>
      </c>
      <c r="D43" s="11" t="s">
        <v>70</v>
      </c>
      <c r="E43" s="10" t="s">
        <v>71</v>
      </c>
      <c r="F43" s="12"/>
      <c r="G43" s="11" t="s">
        <v>27</v>
      </c>
      <c r="H43" s="49"/>
      <c r="I43" s="5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5.25" customHeight="1">
      <c r="A44" s="16"/>
      <c r="B44" s="51" t="s">
        <v>116</v>
      </c>
      <c r="C44" s="20" t="s">
        <v>73</v>
      </c>
      <c r="D44" s="11" t="s">
        <v>74</v>
      </c>
      <c r="E44" s="10" t="s">
        <v>88</v>
      </c>
      <c r="F44" s="12"/>
      <c r="G44" s="11" t="s">
        <v>17</v>
      </c>
      <c r="H44" s="49"/>
      <c r="I44" s="5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.75" customHeight="1">
      <c r="A45" s="16"/>
      <c r="B45" s="35" t="s">
        <v>117</v>
      </c>
      <c r="C45" s="65" t="s">
        <v>77</v>
      </c>
      <c r="D45" s="25" t="s">
        <v>78</v>
      </c>
      <c r="E45" s="10" t="s">
        <v>90</v>
      </c>
      <c r="F45" s="24"/>
      <c r="G45" s="25" t="s">
        <v>17</v>
      </c>
      <c r="H45" s="63"/>
      <c r="I45" s="6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.75" customHeight="1">
      <c r="A46" s="7" t="s">
        <v>118</v>
      </c>
      <c r="B46" s="51" t="s">
        <v>119</v>
      </c>
      <c r="C46" s="20" t="s">
        <v>66</v>
      </c>
      <c r="D46" s="11" t="s">
        <v>14</v>
      </c>
      <c r="E46" s="47" t="s">
        <v>67</v>
      </c>
      <c r="F46" s="12" t="s">
        <v>16</v>
      </c>
      <c r="G46" s="11" t="s">
        <v>27</v>
      </c>
      <c r="H46" s="49"/>
      <c r="I46" s="5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>
      <c r="A47" s="16"/>
      <c r="B47" s="51" t="s">
        <v>120</v>
      </c>
      <c r="C47" s="20" t="s">
        <v>69</v>
      </c>
      <c r="D47" s="11" t="s">
        <v>70</v>
      </c>
      <c r="E47" s="10" t="s">
        <v>71</v>
      </c>
      <c r="F47" s="12"/>
      <c r="G47" s="11" t="s">
        <v>27</v>
      </c>
      <c r="H47" s="49"/>
      <c r="I47" s="5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9.5" customHeight="1">
      <c r="A48" s="16"/>
      <c r="B48" s="51" t="s">
        <v>121</v>
      </c>
      <c r="C48" s="20" t="s">
        <v>73</v>
      </c>
      <c r="D48" s="11" t="s">
        <v>74</v>
      </c>
      <c r="E48" s="10" t="s">
        <v>88</v>
      </c>
      <c r="F48" s="12"/>
      <c r="G48" s="11" t="s">
        <v>17</v>
      </c>
      <c r="H48" s="49"/>
      <c r="I48" s="5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.75" customHeight="1">
      <c r="A49" s="16"/>
      <c r="B49" s="51" t="s">
        <v>122</v>
      </c>
      <c r="C49" s="9" t="s">
        <v>77</v>
      </c>
      <c r="D49" s="10" t="s">
        <v>78</v>
      </c>
      <c r="E49" s="10" t="s">
        <v>90</v>
      </c>
      <c r="F49" s="12"/>
      <c r="G49" s="10" t="s">
        <v>17</v>
      </c>
      <c r="H49" s="53"/>
      <c r="I49" s="5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.75" customHeight="1">
      <c r="A50" s="7" t="s">
        <v>123</v>
      </c>
      <c r="B50" s="27" t="s">
        <v>124</v>
      </c>
      <c r="C50" s="66" t="s">
        <v>125</v>
      </c>
      <c r="D50" s="47" t="s">
        <v>126</v>
      </c>
      <c r="E50" s="47" t="s">
        <v>127</v>
      </c>
      <c r="F50" s="14" t="s">
        <v>38</v>
      </c>
      <c r="G50" s="47" t="s">
        <v>27</v>
      </c>
      <c r="H50" s="59"/>
      <c r="I50" s="6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.75" customHeight="1">
      <c r="A51" s="16"/>
      <c r="B51" s="51" t="s">
        <v>128</v>
      </c>
      <c r="C51" s="31" t="s">
        <v>129</v>
      </c>
      <c r="D51" s="68" t="s">
        <v>130</v>
      </c>
      <c r="E51" s="11" t="s">
        <v>131</v>
      </c>
      <c r="F51" s="12"/>
      <c r="G51" s="10" t="s">
        <v>27</v>
      </c>
      <c r="H51" s="69"/>
      <c r="I51" s="5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.75" customHeight="1">
      <c r="A52" s="22"/>
      <c r="B52" s="35" t="s">
        <v>132</v>
      </c>
      <c r="C52" s="36" t="s">
        <v>133</v>
      </c>
      <c r="D52" s="37" t="s">
        <v>134</v>
      </c>
      <c r="E52" s="25" t="s">
        <v>135</v>
      </c>
      <c r="F52" s="24"/>
      <c r="G52" s="24" t="s">
        <v>27</v>
      </c>
      <c r="H52" s="70"/>
      <c r="I52" s="6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.75" customHeight="1">
      <c r="A53" s="7" t="s">
        <v>136</v>
      </c>
      <c r="B53" s="71" t="s">
        <v>137</v>
      </c>
      <c r="C53" s="72" t="s">
        <v>138</v>
      </c>
      <c r="D53" s="47" t="s">
        <v>139</v>
      </c>
      <c r="E53" s="14" t="s">
        <v>140</v>
      </c>
      <c r="F53" s="14" t="s">
        <v>52</v>
      </c>
      <c r="G53" s="47" t="s">
        <v>141</v>
      </c>
      <c r="H53" s="73"/>
      <c r="I53" s="2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.75" customHeight="1">
      <c r="A54" s="16"/>
      <c r="B54" s="74" t="s">
        <v>142</v>
      </c>
      <c r="C54" s="75" t="s">
        <v>143</v>
      </c>
      <c r="D54" s="12" t="s">
        <v>139</v>
      </c>
      <c r="E54" s="12"/>
      <c r="F54" s="12"/>
      <c r="G54" s="12" t="s">
        <v>144</v>
      </c>
      <c r="H54" s="76"/>
      <c r="I54" s="7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22"/>
      <c r="B55" s="78" t="s">
        <v>145</v>
      </c>
      <c r="C55" s="79" t="s">
        <v>146</v>
      </c>
      <c r="D55" s="25" t="s">
        <v>147</v>
      </c>
      <c r="E55" s="24"/>
      <c r="F55" s="24"/>
      <c r="G55" s="25" t="s">
        <v>144</v>
      </c>
      <c r="H55" s="80"/>
      <c r="I55" s="8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75" customHeight="1">
      <c r="A56" s="7" t="s">
        <v>78</v>
      </c>
      <c r="B56" s="71" t="s">
        <v>148</v>
      </c>
      <c r="C56" s="66" t="s">
        <v>149</v>
      </c>
      <c r="D56" s="47" t="s">
        <v>78</v>
      </c>
      <c r="E56" s="47" t="s">
        <v>150</v>
      </c>
      <c r="F56" s="14"/>
      <c r="G56" s="14" t="s">
        <v>27</v>
      </c>
      <c r="H56" s="82"/>
      <c r="I56" s="67"/>
      <c r="J56" s="1" t="s">
        <v>151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>
      <c r="A57" s="16"/>
      <c r="B57" s="74" t="s">
        <v>152</v>
      </c>
      <c r="C57" s="18" t="s">
        <v>153</v>
      </c>
      <c r="D57" s="12" t="s">
        <v>154</v>
      </c>
      <c r="E57" s="12" t="s">
        <v>155</v>
      </c>
      <c r="F57" s="12"/>
      <c r="G57" s="12"/>
      <c r="H57" s="83"/>
      <c r="I57" s="84" t="s">
        <v>156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3" customHeight="1">
      <c r="A58" s="22"/>
      <c r="B58" s="78" t="s">
        <v>157</v>
      </c>
      <c r="C58" s="65" t="s">
        <v>158</v>
      </c>
      <c r="D58" s="25" t="s">
        <v>159</v>
      </c>
      <c r="E58" s="25" t="s">
        <v>160</v>
      </c>
      <c r="F58" s="24"/>
      <c r="G58" s="24"/>
      <c r="H58" s="85" t="s">
        <v>161</v>
      </c>
      <c r="I58" s="6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2" customHeight="1">
      <c r="A59" s="7" t="s">
        <v>162</v>
      </c>
      <c r="B59" s="71" t="s">
        <v>163</v>
      </c>
      <c r="C59" s="66" t="s">
        <v>164</v>
      </c>
      <c r="D59" s="14" t="s">
        <v>165</v>
      </c>
      <c r="E59" s="14" t="s">
        <v>166</v>
      </c>
      <c r="F59" s="14" t="s">
        <v>38</v>
      </c>
      <c r="G59" s="14" t="s">
        <v>27</v>
      </c>
      <c r="H59" s="59"/>
      <c r="I59" s="6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.75" customHeight="1">
      <c r="A60" s="16"/>
      <c r="B60" s="86" t="s">
        <v>167</v>
      </c>
      <c r="C60" s="9" t="s">
        <v>168</v>
      </c>
      <c r="D60" s="11"/>
      <c r="E60" s="11"/>
      <c r="F60" s="12"/>
      <c r="G60" s="12"/>
      <c r="H60" s="53"/>
      <c r="I60" s="54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spans="1:26" ht="33" customHeight="1">
      <c r="A61" s="16"/>
      <c r="B61" s="86" t="s">
        <v>169</v>
      </c>
      <c r="C61" s="9" t="s">
        <v>170</v>
      </c>
      <c r="D61" s="10" t="s">
        <v>171</v>
      </c>
      <c r="E61" s="10" t="s">
        <v>172</v>
      </c>
      <c r="F61" s="12"/>
      <c r="G61" s="12"/>
      <c r="H61" s="88"/>
      <c r="I61" s="8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1.5" customHeight="1">
      <c r="A62" s="90"/>
      <c r="B62" s="91" t="s">
        <v>173</v>
      </c>
      <c r="C62" s="92" t="s">
        <v>174</v>
      </c>
      <c r="D62" s="93" t="s">
        <v>175</v>
      </c>
      <c r="E62" s="94" t="s">
        <v>176</v>
      </c>
      <c r="F62" s="94"/>
      <c r="G62" s="94"/>
      <c r="H62" s="95"/>
      <c r="I62" s="9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97"/>
      <c r="B63" s="98"/>
      <c r="C63" s="1"/>
      <c r="D63" s="97"/>
      <c r="E63" s="99"/>
      <c r="F63" s="9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97"/>
      <c r="B64" s="98"/>
      <c r="C64" s="1"/>
      <c r="D64" s="97"/>
      <c r="E64" s="97"/>
      <c r="F64" s="9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97"/>
      <c r="B65" s="98"/>
      <c r="C65" s="1"/>
      <c r="D65" s="97"/>
      <c r="E65" s="97"/>
      <c r="F65" s="9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97"/>
      <c r="B66" s="98"/>
      <c r="C66" s="1"/>
      <c r="D66" s="97"/>
      <c r="E66" s="97"/>
      <c r="F66" s="9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97"/>
      <c r="B67" s="98"/>
      <c r="C67" s="1"/>
      <c r="D67" s="97"/>
      <c r="E67" s="97"/>
      <c r="F67" s="9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97"/>
      <c r="B68" s="98"/>
      <c r="C68" s="1"/>
      <c r="D68" s="97"/>
      <c r="E68" s="97"/>
      <c r="F68" s="9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97"/>
      <c r="B69" s="98"/>
      <c r="C69" s="1"/>
      <c r="D69" s="97"/>
      <c r="E69" s="97"/>
      <c r="F69" s="9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97"/>
      <c r="B70" s="98"/>
      <c r="C70" s="1"/>
      <c r="D70" s="97"/>
      <c r="E70" s="97"/>
      <c r="F70" s="9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97"/>
      <c r="B71" s="98"/>
      <c r="C71" s="1"/>
      <c r="D71" s="97"/>
      <c r="E71" s="97"/>
      <c r="F71" s="9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97"/>
      <c r="B72" s="98"/>
      <c r="C72" s="1"/>
      <c r="D72" s="97"/>
      <c r="E72" s="97"/>
      <c r="F72" s="9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97"/>
      <c r="B73" s="98"/>
      <c r="C73" s="1"/>
      <c r="D73" s="97"/>
      <c r="E73" s="97"/>
      <c r="F73" s="9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97"/>
      <c r="B74" s="98"/>
      <c r="C74" s="1"/>
      <c r="D74" s="97"/>
      <c r="E74" s="97"/>
      <c r="F74" s="9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97"/>
      <c r="B75" s="98"/>
      <c r="C75" s="1"/>
      <c r="D75" s="97"/>
      <c r="E75" s="97"/>
      <c r="F75" s="9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97"/>
      <c r="B76" s="98"/>
      <c r="C76" s="1"/>
      <c r="D76" s="97"/>
      <c r="E76" s="97"/>
      <c r="F76" s="9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97"/>
      <c r="B77" s="98"/>
      <c r="C77" s="1"/>
      <c r="D77" s="97"/>
      <c r="E77" s="97"/>
      <c r="F77" s="97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97"/>
      <c r="B78" s="98"/>
      <c r="C78" s="1"/>
      <c r="D78" s="97"/>
      <c r="E78" s="97"/>
      <c r="F78" s="9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97"/>
      <c r="B79" s="98"/>
      <c r="C79" s="1"/>
      <c r="D79" s="97"/>
      <c r="E79" s="97"/>
      <c r="F79" s="9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97"/>
      <c r="B80" s="98"/>
      <c r="C80" s="1"/>
      <c r="D80" s="97"/>
      <c r="E80" s="97"/>
      <c r="F80" s="9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97"/>
      <c r="B81" s="98"/>
      <c r="C81" s="1"/>
      <c r="D81" s="97"/>
      <c r="E81" s="97"/>
      <c r="F81" s="9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97"/>
      <c r="B82" s="98"/>
      <c r="C82" s="1"/>
      <c r="D82" s="97"/>
      <c r="E82" s="97"/>
      <c r="F82" s="9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97"/>
      <c r="B83" s="98"/>
      <c r="C83" s="1"/>
      <c r="D83" s="97"/>
      <c r="E83" s="97"/>
      <c r="F83" s="9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97"/>
      <c r="B84" s="98"/>
      <c r="C84" s="1"/>
      <c r="D84" s="97"/>
      <c r="E84" s="97"/>
      <c r="F84" s="9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97"/>
      <c r="B85" s="98"/>
      <c r="C85" s="1"/>
      <c r="D85" s="97"/>
      <c r="E85" s="97"/>
      <c r="F85" s="97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97"/>
      <c r="B86" s="98"/>
      <c r="C86" s="1"/>
      <c r="D86" s="97"/>
      <c r="E86" s="97"/>
      <c r="F86" s="97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97"/>
      <c r="B87" s="98"/>
      <c r="C87" s="1"/>
      <c r="D87" s="97"/>
      <c r="E87" s="97"/>
      <c r="F87" s="97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97"/>
      <c r="B88" s="98"/>
      <c r="C88" s="1"/>
      <c r="D88" s="97"/>
      <c r="E88" s="97"/>
      <c r="F88" s="97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97"/>
      <c r="B89" s="98"/>
      <c r="C89" s="1"/>
      <c r="D89" s="97"/>
      <c r="E89" s="97"/>
      <c r="F89" s="97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97"/>
      <c r="B90" s="98"/>
      <c r="C90" s="1"/>
      <c r="D90" s="97"/>
      <c r="E90" s="97"/>
      <c r="F90" s="97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97"/>
      <c r="B91" s="98"/>
      <c r="C91" s="1"/>
      <c r="D91" s="97"/>
      <c r="E91" s="97"/>
      <c r="F91" s="97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97"/>
      <c r="B92" s="98"/>
      <c r="C92" s="1"/>
      <c r="D92" s="97"/>
      <c r="E92" s="97"/>
      <c r="F92" s="97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97"/>
      <c r="B93" s="98"/>
      <c r="C93" s="1"/>
      <c r="D93" s="97"/>
      <c r="E93" s="97"/>
      <c r="F93" s="97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97"/>
      <c r="B94" s="98"/>
      <c r="C94" s="1"/>
      <c r="D94" s="97"/>
      <c r="E94" s="97"/>
      <c r="F94" s="97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97"/>
      <c r="B95" s="98"/>
      <c r="C95" s="1"/>
      <c r="D95" s="97"/>
      <c r="E95" s="97"/>
      <c r="F95" s="9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97"/>
      <c r="B96" s="98"/>
      <c r="C96" s="1"/>
      <c r="D96" s="97"/>
      <c r="E96" s="97"/>
      <c r="F96" s="97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97"/>
      <c r="B97" s="98"/>
      <c r="C97" s="1"/>
      <c r="D97" s="97"/>
      <c r="E97" s="97"/>
      <c r="F97" s="97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97"/>
      <c r="B98" s="98"/>
      <c r="C98" s="1"/>
      <c r="D98" s="97"/>
      <c r="E98" s="97"/>
      <c r="F98" s="97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97"/>
      <c r="B99" s="98"/>
      <c r="C99" s="1"/>
      <c r="D99" s="97"/>
      <c r="E99" s="97"/>
      <c r="F99" s="97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97"/>
      <c r="B100" s="98"/>
      <c r="C100" s="1"/>
      <c r="D100" s="97"/>
      <c r="E100" s="97"/>
      <c r="F100" s="97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97"/>
      <c r="B101" s="98"/>
      <c r="C101" s="1"/>
      <c r="D101" s="97"/>
      <c r="E101" s="97"/>
      <c r="F101" s="97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97"/>
      <c r="B102" s="98"/>
      <c r="C102" s="1"/>
      <c r="D102" s="97"/>
      <c r="E102" s="97"/>
      <c r="F102" s="97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97"/>
      <c r="B103" s="98"/>
      <c r="C103" s="1"/>
      <c r="D103" s="97"/>
      <c r="E103" s="97"/>
      <c r="F103" s="97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97"/>
      <c r="B104" s="98"/>
      <c r="C104" s="1"/>
      <c r="D104" s="97"/>
      <c r="E104" s="97"/>
      <c r="F104" s="97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97"/>
      <c r="B105" s="98"/>
      <c r="C105" s="1"/>
      <c r="D105" s="97"/>
      <c r="E105" s="97"/>
      <c r="F105" s="97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97"/>
      <c r="B106" s="98"/>
      <c r="C106" s="1"/>
      <c r="D106" s="97"/>
      <c r="E106" s="97"/>
      <c r="F106" s="97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97"/>
      <c r="B107" s="98"/>
      <c r="C107" s="1"/>
      <c r="D107" s="97"/>
      <c r="E107" s="97"/>
      <c r="F107" s="97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97"/>
      <c r="B108" s="98"/>
      <c r="C108" s="1"/>
      <c r="D108" s="97"/>
      <c r="E108" s="97"/>
      <c r="F108" s="97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97"/>
      <c r="B109" s="98"/>
      <c r="C109" s="1"/>
      <c r="D109" s="97"/>
      <c r="E109" s="97"/>
      <c r="F109" s="97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97"/>
      <c r="B110" s="98"/>
      <c r="C110" s="1"/>
      <c r="D110" s="97"/>
      <c r="E110" s="97"/>
      <c r="F110" s="97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97"/>
      <c r="B111" s="98"/>
      <c r="C111" s="1"/>
      <c r="D111" s="97"/>
      <c r="E111" s="97"/>
      <c r="F111" s="97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97"/>
      <c r="B112" s="98"/>
      <c r="C112" s="1"/>
      <c r="D112" s="97"/>
      <c r="E112" s="97"/>
      <c r="F112" s="97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97"/>
      <c r="B113" s="98"/>
      <c r="C113" s="1"/>
      <c r="D113" s="97"/>
      <c r="E113" s="97"/>
      <c r="F113" s="97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97"/>
      <c r="B114" s="98"/>
      <c r="C114" s="1"/>
      <c r="D114" s="97"/>
      <c r="E114" s="97"/>
      <c r="F114" s="9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97"/>
      <c r="B115" s="98"/>
      <c r="C115" s="1"/>
      <c r="D115" s="97"/>
      <c r="E115" s="97"/>
      <c r="F115" s="9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97"/>
      <c r="B116" s="98"/>
      <c r="C116" s="1"/>
      <c r="D116" s="97"/>
      <c r="E116" s="97"/>
      <c r="F116" s="97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97"/>
      <c r="B117" s="98"/>
      <c r="C117" s="1"/>
      <c r="D117" s="97"/>
      <c r="E117" s="97"/>
      <c r="F117" s="97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97"/>
      <c r="B118" s="98"/>
      <c r="C118" s="1"/>
      <c r="D118" s="97"/>
      <c r="E118" s="97"/>
      <c r="F118" s="97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97"/>
      <c r="B119" s="98"/>
      <c r="C119" s="1"/>
      <c r="D119" s="97"/>
      <c r="E119" s="97"/>
      <c r="F119" s="97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97"/>
      <c r="B120" s="98"/>
      <c r="C120" s="1"/>
      <c r="D120" s="97"/>
      <c r="E120" s="97"/>
      <c r="F120" s="97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97"/>
      <c r="B121" s="98"/>
      <c r="C121" s="1"/>
      <c r="D121" s="97"/>
      <c r="E121" s="97"/>
      <c r="F121" s="97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97"/>
      <c r="B122" s="98"/>
      <c r="C122" s="1"/>
      <c r="D122" s="97"/>
      <c r="E122" s="97"/>
      <c r="F122" s="97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97"/>
      <c r="B123" s="98"/>
      <c r="C123" s="1"/>
      <c r="D123" s="97"/>
      <c r="E123" s="97"/>
      <c r="F123" s="97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97"/>
      <c r="B124" s="98"/>
      <c r="C124" s="1"/>
      <c r="D124" s="97"/>
      <c r="E124" s="97"/>
      <c r="F124" s="97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97"/>
      <c r="B125" s="98"/>
      <c r="C125" s="1"/>
      <c r="D125" s="97"/>
      <c r="E125" s="97"/>
      <c r="F125" s="97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97"/>
      <c r="B126" s="98"/>
      <c r="C126" s="1"/>
      <c r="D126" s="97"/>
      <c r="E126" s="97"/>
      <c r="F126" s="97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97"/>
      <c r="B127" s="98"/>
      <c r="C127" s="1"/>
      <c r="D127" s="97"/>
      <c r="E127" s="97"/>
      <c r="F127" s="97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97"/>
      <c r="B128" s="98"/>
      <c r="C128" s="1"/>
      <c r="D128" s="97"/>
      <c r="E128" s="97"/>
      <c r="F128" s="97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97"/>
      <c r="B129" s="98"/>
      <c r="C129" s="1"/>
      <c r="D129" s="97"/>
      <c r="E129" s="97"/>
      <c r="F129" s="97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97"/>
      <c r="B130" s="98"/>
      <c r="C130" s="1"/>
      <c r="D130" s="97"/>
      <c r="E130" s="97"/>
      <c r="F130" s="97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97"/>
      <c r="B131" s="98"/>
      <c r="C131" s="1"/>
      <c r="D131" s="97"/>
      <c r="E131" s="97"/>
      <c r="F131" s="97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97"/>
      <c r="B132" s="98"/>
      <c r="C132" s="1"/>
      <c r="D132" s="97"/>
      <c r="E132" s="97"/>
      <c r="F132" s="9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97"/>
      <c r="B133" s="98"/>
      <c r="C133" s="1"/>
      <c r="D133" s="97"/>
      <c r="E133" s="97"/>
      <c r="F133" s="9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97"/>
      <c r="B134" s="98"/>
      <c r="C134" s="1"/>
      <c r="D134" s="97"/>
      <c r="E134" s="97"/>
      <c r="F134" s="97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97"/>
      <c r="B135" s="98"/>
      <c r="C135" s="1"/>
      <c r="D135" s="97"/>
      <c r="E135" s="97"/>
      <c r="F135" s="97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97"/>
      <c r="B136" s="98"/>
      <c r="C136" s="1"/>
      <c r="D136" s="97"/>
      <c r="E136" s="97"/>
      <c r="F136" s="97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97"/>
      <c r="B137" s="98"/>
      <c r="C137" s="1"/>
      <c r="D137" s="97"/>
      <c r="E137" s="97"/>
      <c r="F137" s="97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97"/>
      <c r="B138" s="98"/>
      <c r="C138" s="1"/>
      <c r="D138" s="97"/>
      <c r="E138" s="97"/>
      <c r="F138" s="97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97"/>
      <c r="B139" s="98"/>
      <c r="C139" s="1"/>
      <c r="D139" s="97"/>
      <c r="E139" s="97"/>
      <c r="F139" s="97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97"/>
      <c r="B140" s="98"/>
      <c r="C140" s="1"/>
      <c r="D140" s="97"/>
      <c r="E140" s="97"/>
      <c r="F140" s="97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97"/>
      <c r="B141" s="98"/>
      <c r="C141" s="1"/>
      <c r="D141" s="97"/>
      <c r="E141" s="97"/>
      <c r="F141" s="97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97"/>
      <c r="B142" s="98"/>
      <c r="C142" s="1"/>
      <c r="D142" s="97"/>
      <c r="E142" s="97"/>
      <c r="F142" s="97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97"/>
      <c r="B143" s="98"/>
      <c r="C143" s="1"/>
      <c r="D143" s="97"/>
      <c r="E143" s="97"/>
      <c r="F143" s="97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97"/>
      <c r="B144" s="98"/>
      <c r="C144" s="1"/>
      <c r="D144" s="97"/>
      <c r="E144" s="97"/>
      <c r="F144" s="97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97"/>
      <c r="B145" s="98"/>
      <c r="C145" s="1"/>
      <c r="D145" s="97"/>
      <c r="E145" s="97"/>
      <c r="F145" s="97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97"/>
      <c r="B146" s="98"/>
      <c r="C146" s="1"/>
      <c r="D146" s="97"/>
      <c r="E146" s="97"/>
      <c r="F146" s="97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97"/>
      <c r="B147" s="98"/>
      <c r="C147" s="1"/>
      <c r="D147" s="97"/>
      <c r="E147" s="97"/>
      <c r="F147" s="97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97"/>
      <c r="B148" s="98"/>
      <c r="C148" s="1"/>
      <c r="D148" s="97"/>
      <c r="E148" s="97"/>
      <c r="F148" s="97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97"/>
      <c r="B149" s="98"/>
      <c r="C149" s="1"/>
      <c r="D149" s="97"/>
      <c r="E149" s="97"/>
      <c r="F149" s="97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97"/>
      <c r="B150" s="98"/>
      <c r="C150" s="1"/>
      <c r="D150" s="97"/>
      <c r="E150" s="97"/>
      <c r="F150" s="97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97"/>
      <c r="B151" s="98"/>
      <c r="C151" s="1"/>
      <c r="D151" s="97"/>
      <c r="E151" s="97"/>
      <c r="F151" s="97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97"/>
      <c r="B152" s="98"/>
      <c r="C152" s="1"/>
      <c r="D152" s="97"/>
      <c r="E152" s="97"/>
      <c r="F152" s="97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97"/>
      <c r="B153" s="98"/>
      <c r="C153" s="1"/>
      <c r="D153" s="97"/>
      <c r="E153" s="97"/>
      <c r="F153" s="97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97"/>
      <c r="B154" s="98"/>
      <c r="C154" s="1"/>
      <c r="D154" s="97"/>
      <c r="E154" s="97"/>
      <c r="F154" s="97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97"/>
      <c r="B155" s="98"/>
      <c r="C155" s="1"/>
      <c r="D155" s="97"/>
      <c r="E155" s="97"/>
      <c r="F155" s="97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97"/>
      <c r="B156" s="98"/>
      <c r="C156" s="1"/>
      <c r="D156" s="97"/>
      <c r="E156" s="97"/>
      <c r="F156" s="97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97"/>
      <c r="B157" s="98"/>
      <c r="C157" s="1"/>
      <c r="D157" s="97"/>
      <c r="E157" s="97"/>
      <c r="F157" s="97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97"/>
      <c r="B158" s="98"/>
      <c r="C158" s="1"/>
      <c r="D158" s="97"/>
      <c r="E158" s="97"/>
      <c r="F158" s="97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97"/>
      <c r="B159" s="98"/>
      <c r="C159" s="1"/>
      <c r="D159" s="97"/>
      <c r="E159" s="97"/>
      <c r="F159" s="97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97"/>
      <c r="B160" s="98"/>
      <c r="C160" s="1"/>
      <c r="D160" s="97"/>
      <c r="E160" s="97"/>
      <c r="F160" s="97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97"/>
      <c r="B161" s="98"/>
      <c r="C161" s="1"/>
      <c r="D161" s="97"/>
      <c r="E161" s="97"/>
      <c r="F161" s="97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97"/>
      <c r="B162" s="98"/>
      <c r="C162" s="1"/>
      <c r="D162" s="97"/>
      <c r="E162" s="97"/>
      <c r="F162" s="97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97"/>
      <c r="B163" s="98"/>
      <c r="C163" s="1"/>
      <c r="D163" s="97"/>
      <c r="E163" s="97"/>
      <c r="F163" s="97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97"/>
      <c r="B164" s="98"/>
      <c r="C164" s="1"/>
      <c r="D164" s="97"/>
      <c r="E164" s="97"/>
      <c r="F164" s="97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97"/>
      <c r="B165" s="98"/>
      <c r="C165" s="1"/>
      <c r="D165" s="97"/>
      <c r="E165" s="97"/>
      <c r="F165" s="97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97"/>
      <c r="B166" s="98"/>
      <c r="C166" s="1"/>
      <c r="D166" s="97"/>
      <c r="E166" s="97"/>
      <c r="F166" s="97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97"/>
      <c r="B167" s="98"/>
      <c r="C167" s="1"/>
      <c r="D167" s="97"/>
      <c r="E167" s="97"/>
      <c r="F167" s="97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97"/>
      <c r="B168" s="98"/>
      <c r="C168" s="1"/>
      <c r="D168" s="97"/>
      <c r="E168" s="97"/>
      <c r="F168" s="97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97"/>
      <c r="B169" s="98"/>
      <c r="C169" s="1"/>
      <c r="D169" s="97"/>
      <c r="E169" s="97"/>
      <c r="F169" s="97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97"/>
      <c r="B170" s="98"/>
      <c r="C170" s="1"/>
      <c r="D170" s="97"/>
      <c r="E170" s="97"/>
      <c r="F170" s="97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97"/>
      <c r="B171" s="98"/>
      <c r="C171" s="1"/>
      <c r="D171" s="97"/>
      <c r="E171" s="97"/>
      <c r="F171" s="97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97"/>
      <c r="B172" s="98"/>
      <c r="C172" s="1"/>
      <c r="D172" s="97"/>
      <c r="E172" s="97"/>
      <c r="F172" s="97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97"/>
      <c r="B173" s="98"/>
      <c r="C173" s="1"/>
      <c r="D173" s="97"/>
      <c r="E173" s="97"/>
      <c r="F173" s="97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97"/>
      <c r="B174" s="98"/>
      <c r="C174" s="1"/>
      <c r="D174" s="97"/>
      <c r="E174" s="97"/>
      <c r="F174" s="97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97"/>
      <c r="B175" s="98"/>
      <c r="C175" s="1"/>
      <c r="D175" s="97"/>
      <c r="E175" s="97"/>
      <c r="F175" s="97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97"/>
      <c r="B176" s="98"/>
      <c r="C176" s="1"/>
      <c r="D176" s="97"/>
      <c r="E176" s="97"/>
      <c r="F176" s="97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97"/>
      <c r="B177" s="98"/>
      <c r="C177" s="1"/>
      <c r="D177" s="97"/>
      <c r="E177" s="97"/>
      <c r="F177" s="97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97"/>
      <c r="B178" s="98"/>
      <c r="C178" s="1"/>
      <c r="D178" s="97"/>
      <c r="E178" s="97"/>
      <c r="F178" s="97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97"/>
      <c r="B179" s="98"/>
      <c r="C179" s="1"/>
      <c r="D179" s="97"/>
      <c r="E179" s="97"/>
      <c r="F179" s="97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97"/>
      <c r="B180" s="98"/>
      <c r="C180" s="1"/>
      <c r="D180" s="97"/>
      <c r="E180" s="97"/>
      <c r="F180" s="97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97"/>
      <c r="B181" s="98"/>
      <c r="C181" s="1"/>
      <c r="D181" s="97"/>
      <c r="E181" s="97"/>
      <c r="F181" s="97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97"/>
      <c r="B182" s="98"/>
      <c r="C182" s="1"/>
      <c r="D182" s="97"/>
      <c r="E182" s="97"/>
      <c r="F182" s="97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97"/>
      <c r="B183" s="98"/>
      <c r="C183" s="1"/>
      <c r="D183" s="97"/>
      <c r="E183" s="97"/>
      <c r="F183" s="97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97"/>
      <c r="B184" s="98"/>
      <c r="C184" s="1"/>
      <c r="D184" s="97"/>
      <c r="E184" s="97"/>
      <c r="F184" s="97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97"/>
      <c r="B185" s="98"/>
      <c r="C185" s="1"/>
      <c r="D185" s="97"/>
      <c r="E185" s="97"/>
      <c r="F185" s="97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97"/>
      <c r="B186" s="98"/>
      <c r="C186" s="1"/>
      <c r="D186" s="97"/>
      <c r="E186" s="97"/>
      <c r="F186" s="97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97"/>
      <c r="B187" s="98"/>
      <c r="C187" s="1"/>
      <c r="D187" s="97"/>
      <c r="E187" s="97"/>
      <c r="F187" s="97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97"/>
      <c r="B188" s="98"/>
      <c r="C188" s="1"/>
      <c r="D188" s="97"/>
      <c r="E188" s="97"/>
      <c r="F188" s="97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97"/>
      <c r="B189" s="98"/>
      <c r="C189" s="1"/>
      <c r="D189" s="97"/>
      <c r="E189" s="97"/>
      <c r="F189" s="97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97"/>
      <c r="B190" s="98"/>
      <c r="C190" s="1"/>
      <c r="D190" s="97"/>
      <c r="E190" s="97"/>
      <c r="F190" s="97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97"/>
      <c r="B191" s="98"/>
      <c r="C191" s="1"/>
      <c r="D191" s="97"/>
      <c r="E191" s="97"/>
      <c r="F191" s="97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97"/>
      <c r="B192" s="98"/>
      <c r="C192" s="1"/>
      <c r="D192" s="97"/>
      <c r="E192" s="97"/>
      <c r="F192" s="97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97"/>
      <c r="B193" s="98"/>
      <c r="C193" s="1"/>
      <c r="D193" s="97"/>
      <c r="E193" s="97"/>
      <c r="F193" s="97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97"/>
      <c r="B194" s="98"/>
      <c r="C194" s="1"/>
      <c r="D194" s="97"/>
      <c r="E194" s="97"/>
      <c r="F194" s="97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97"/>
      <c r="B195" s="98"/>
      <c r="C195" s="1"/>
      <c r="D195" s="97"/>
      <c r="E195" s="97"/>
      <c r="F195" s="97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97"/>
      <c r="B196" s="98"/>
      <c r="C196" s="1"/>
      <c r="D196" s="97"/>
      <c r="E196" s="97"/>
      <c r="F196" s="97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97"/>
      <c r="B197" s="98"/>
      <c r="C197" s="1"/>
      <c r="D197" s="97"/>
      <c r="E197" s="97"/>
      <c r="F197" s="97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97"/>
      <c r="B198" s="98"/>
      <c r="C198" s="1"/>
      <c r="D198" s="97"/>
      <c r="E198" s="97"/>
      <c r="F198" s="97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97"/>
      <c r="B199" s="98"/>
      <c r="C199" s="1"/>
      <c r="D199" s="97"/>
      <c r="E199" s="97"/>
      <c r="F199" s="97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97"/>
      <c r="B200" s="98"/>
      <c r="C200" s="1"/>
      <c r="D200" s="97"/>
      <c r="E200" s="97"/>
      <c r="F200" s="97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97"/>
      <c r="B201" s="98"/>
      <c r="C201" s="1"/>
      <c r="D201" s="97"/>
      <c r="E201" s="97"/>
      <c r="F201" s="97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97"/>
      <c r="B202" s="98"/>
      <c r="C202" s="1"/>
      <c r="D202" s="97"/>
      <c r="E202" s="97"/>
      <c r="F202" s="97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97"/>
      <c r="B203" s="98"/>
      <c r="C203" s="1"/>
      <c r="D203" s="97"/>
      <c r="E203" s="97"/>
      <c r="F203" s="97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97"/>
      <c r="B204" s="98"/>
      <c r="C204" s="1"/>
      <c r="D204" s="97"/>
      <c r="E204" s="97"/>
      <c r="F204" s="97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97"/>
      <c r="B205" s="98"/>
      <c r="C205" s="1"/>
      <c r="D205" s="97"/>
      <c r="E205" s="97"/>
      <c r="F205" s="97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97"/>
      <c r="B206" s="98"/>
      <c r="C206" s="1"/>
      <c r="D206" s="97"/>
      <c r="E206" s="97"/>
      <c r="F206" s="97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97"/>
      <c r="B207" s="98"/>
      <c r="C207" s="1"/>
      <c r="D207" s="97"/>
      <c r="E207" s="97"/>
      <c r="F207" s="97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97"/>
      <c r="B208" s="98"/>
      <c r="C208" s="1"/>
      <c r="D208" s="97"/>
      <c r="E208" s="97"/>
      <c r="F208" s="97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97"/>
      <c r="B209" s="98"/>
      <c r="C209" s="1"/>
      <c r="D209" s="97"/>
      <c r="E209" s="97"/>
      <c r="F209" s="97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97"/>
      <c r="B210" s="98"/>
      <c r="C210" s="1"/>
      <c r="D210" s="97"/>
      <c r="E210" s="97"/>
      <c r="F210" s="97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97"/>
      <c r="B211" s="98"/>
      <c r="C211" s="1"/>
      <c r="D211" s="97"/>
      <c r="E211" s="97"/>
      <c r="F211" s="97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97"/>
      <c r="B212" s="98"/>
      <c r="C212" s="1"/>
      <c r="D212" s="97"/>
      <c r="E212" s="97"/>
      <c r="F212" s="97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97"/>
      <c r="B213" s="98"/>
      <c r="C213" s="1"/>
      <c r="D213" s="97"/>
      <c r="E213" s="97"/>
      <c r="F213" s="97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97"/>
      <c r="B214" s="98"/>
      <c r="C214" s="1"/>
      <c r="D214" s="97"/>
      <c r="E214" s="97"/>
      <c r="F214" s="97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97"/>
      <c r="B215" s="98"/>
      <c r="C215" s="1"/>
      <c r="D215" s="97"/>
      <c r="E215" s="97"/>
      <c r="F215" s="97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97"/>
      <c r="B216" s="98"/>
      <c r="C216" s="1"/>
      <c r="D216" s="97"/>
      <c r="E216" s="97"/>
      <c r="F216" s="97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97"/>
      <c r="B217" s="98"/>
      <c r="C217" s="1"/>
      <c r="D217" s="97"/>
      <c r="E217" s="97"/>
      <c r="F217" s="97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97"/>
      <c r="B218" s="98"/>
      <c r="C218" s="1"/>
      <c r="D218" s="97"/>
      <c r="E218" s="97"/>
      <c r="F218" s="97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97"/>
      <c r="B219" s="98"/>
      <c r="C219" s="1"/>
      <c r="D219" s="97"/>
      <c r="E219" s="97"/>
      <c r="F219" s="97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97"/>
      <c r="B220" s="98"/>
      <c r="C220" s="1"/>
      <c r="D220" s="97"/>
      <c r="E220" s="97"/>
      <c r="F220" s="97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97"/>
      <c r="B221" s="98"/>
      <c r="C221" s="1"/>
      <c r="D221" s="97"/>
      <c r="E221" s="97"/>
      <c r="F221" s="97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97"/>
      <c r="B222" s="98"/>
      <c r="C222" s="1"/>
      <c r="D222" s="97"/>
      <c r="E222" s="97"/>
      <c r="F222" s="97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97"/>
      <c r="B223" s="98"/>
      <c r="C223" s="1"/>
      <c r="D223" s="97"/>
      <c r="E223" s="97"/>
      <c r="F223" s="97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97"/>
      <c r="B224" s="98"/>
      <c r="C224" s="1"/>
      <c r="D224" s="97"/>
      <c r="E224" s="97"/>
      <c r="F224" s="97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97"/>
      <c r="B225" s="98"/>
      <c r="C225" s="1"/>
      <c r="D225" s="97"/>
      <c r="E225" s="97"/>
      <c r="F225" s="97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97"/>
      <c r="B226" s="98"/>
      <c r="C226" s="1"/>
      <c r="D226" s="97"/>
      <c r="E226" s="97"/>
      <c r="F226" s="97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97"/>
      <c r="B227" s="98"/>
      <c r="C227" s="1"/>
      <c r="D227" s="97"/>
      <c r="E227" s="97"/>
      <c r="F227" s="97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97"/>
      <c r="B228" s="98"/>
      <c r="C228" s="1"/>
      <c r="D228" s="97"/>
      <c r="E228" s="97"/>
      <c r="F228" s="97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97"/>
      <c r="B229" s="98"/>
      <c r="C229" s="1"/>
      <c r="D229" s="97"/>
      <c r="E229" s="97"/>
      <c r="F229" s="97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97"/>
      <c r="B230" s="98"/>
      <c r="C230" s="1"/>
      <c r="D230" s="97"/>
      <c r="E230" s="97"/>
      <c r="F230" s="97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97"/>
      <c r="B231" s="98"/>
      <c r="C231" s="1"/>
      <c r="D231" s="97"/>
      <c r="E231" s="97"/>
      <c r="F231" s="97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97"/>
      <c r="B232" s="98"/>
      <c r="C232" s="1"/>
      <c r="D232" s="97"/>
      <c r="E232" s="97"/>
      <c r="F232" s="97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97"/>
      <c r="B233" s="98"/>
      <c r="C233" s="1"/>
      <c r="D233" s="97"/>
      <c r="E233" s="97"/>
      <c r="F233" s="97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97"/>
      <c r="B234" s="98"/>
      <c r="C234" s="1"/>
      <c r="D234" s="97"/>
      <c r="E234" s="97"/>
      <c r="F234" s="97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97"/>
      <c r="B235" s="98"/>
      <c r="C235" s="1"/>
      <c r="D235" s="97"/>
      <c r="E235" s="97"/>
      <c r="F235" s="97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97"/>
      <c r="B236" s="98"/>
      <c r="C236" s="1"/>
      <c r="D236" s="97"/>
      <c r="E236" s="97"/>
      <c r="F236" s="97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97"/>
      <c r="B237" s="98"/>
      <c r="C237" s="1"/>
      <c r="D237" s="97"/>
      <c r="E237" s="97"/>
      <c r="F237" s="97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97"/>
      <c r="B238" s="98"/>
      <c r="C238" s="1"/>
      <c r="D238" s="97"/>
      <c r="E238" s="97"/>
      <c r="F238" s="97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97"/>
      <c r="B239" s="98"/>
      <c r="C239" s="1"/>
      <c r="D239" s="97"/>
      <c r="E239" s="97"/>
      <c r="F239" s="97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97"/>
      <c r="B240" s="98"/>
      <c r="C240" s="1"/>
      <c r="D240" s="97"/>
      <c r="E240" s="97"/>
      <c r="F240" s="97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97"/>
      <c r="B241" s="98"/>
      <c r="C241" s="1"/>
      <c r="D241" s="97"/>
      <c r="E241" s="97"/>
      <c r="F241" s="97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97"/>
      <c r="B242" s="98"/>
      <c r="C242" s="1"/>
      <c r="D242" s="97"/>
      <c r="E242" s="97"/>
      <c r="F242" s="97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97"/>
      <c r="B243" s="98"/>
      <c r="C243" s="1"/>
      <c r="D243" s="97"/>
      <c r="E243" s="97"/>
      <c r="F243" s="97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97"/>
      <c r="B244" s="98"/>
      <c r="C244" s="1"/>
      <c r="D244" s="97"/>
      <c r="E244" s="97"/>
      <c r="F244" s="97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97"/>
      <c r="B245" s="98"/>
      <c r="C245" s="1"/>
      <c r="D245" s="97"/>
      <c r="E245" s="97"/>
      <c r="F245" s="97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97"/>
      <c r="B246" s="98"/>
      <c r="C246" s="1"/>
      <c r="D246" s="97"/>
      <c r="E246" s="97"/>
      <c r="F246" s="97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97"/>
      <c r="B247" s="98"/>
      <c r="C247" s="1"/>
      <c r="D247" s="97"/>
      <c r="E247" s="97"/>
      <c r="F247" s="97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97"/>
      <c r="B248" s="98"/>
      <c r="C248" s="1"/>
      <c r="D248" s="97"/>
      <c r="E248" s="97"/>
      <c r="F248" s="97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97"/>
      <c r="B249" s="98"/>
      <c r="C249" s="1"/>
      <c r="D249" s="97"/>
      <c r="E249" s="97"/>
      <c r="F249" s="97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97"/>
      <c r="B250" s="98"/>
      <c r="C250" s="1"/>
      <c r="D250" s="97"/>
      <c r="E250" s="97"/>
      <c r="F250" s="97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97"/>
      <c r="B251" s="98"/>
      <c r="C251" s="1"/>
      <c r="D251" s="97"/>
      <c r="E251" s="97"/>
      <c r="F251" s="97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97"/>
      <c r="B252" s="98"/>
      <c r="C252" s="1"/>
      <c r="D252" s="97"/>
      <c r="E252" s="97"/>
      <c r="F252" s="97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97"/>
      <c r="B253" s="98"/>
      <c r="C253" s="1"/>
      <c r="D253" s="97"/>
      <c r="E253" s="97"/>
      <c r="F253" s="97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97"/>
      <c r="B254" s="98"/>
      <c r="C254" s="1"/>
      <c r="D254" s="97"/>
      <c r="E254" s="97"/>
      <c r="F254" s="97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97"/>
      <c r="B255" s="98"/>
      <c r="C255" s="1"/>
      <c r="D255" s="97"/>
      <c r="E255" s="97"/>
      <c r="F255" s="97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97"/>
      <c r="B256" s="98"/>
      <c r="C256" s="1"/>
      <c r="D256" s="97"/>
      <c r="E256" s="97"/>
      <c r="F256" s="97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97"/>
      <c r="B257" s="98"/>
      <c r="C257" s="1"/>
      <c r="D257" s="97"/>
      <c r="E257" s="97"/>
      <c r="F257" s="97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97"/>
      <c r="B258" s="98"/>
      <c r="C258" s="1"/>
      <c r="D258" s="97"/>
      <c r="E258" s="97"/>
      <c r="F258" s="97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97"/>
      <c r="B259" s="98"/>
      <c r="C259" s="1"/>
      <c r="D259" s="97"/>
      <c r="E259" s="97"/>
      <c r="F259" s="97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97"/>
      <c r="B260" s="98"/>
      <c r="C260" s="1"/>
      <c r="D260" s="97"/>
      <c r="E260" s="97"/>
      <c r="F260" s="97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97"/>
      <c r="B261" s="98"/>
      <c r="C261" s="1"/>
      <c r="D261" s="97"/>
      <c r="E261" s="97"/>
      <c r="F261" s="97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97"/>
      <c r="B262" s="98"/>
      <c r="C262" s="1"/>
      <c r="D262" s="97"/>
      <c r="E262" s="97"/>
      <c r="F262" s="97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4:I62" xr:uid="{00000000-0009-0000-0000-000000000000}"/>
  <mergeCells count="12">
    <mergeCell ref="E2:E3"/>
    <mergeCell ref="F2:F3"/>
    <mergeCell ref="G2:G3"/>
    <mergeCell ref="H2:H3"/>
    <mergeCell ref="A1:B1"/>
    <mergeCell ref="C1:F1"/>
    <mergeCell ref="G1:I1"/>
    <mergeCell ref="A2:A3"/>
    <mergeCell ref="B2:B3"/>
    <mergeCell ref="C2:C3"/>
    <mergeCell ref="D2:D3"/>
    <mergeCell ref="I2:I3"/>
  </mergeCells>
  <pageMargins left="0.25" right="0.25" top="0.75" bottom="0.75" header="0" footer="0"/>
  <pageSetup scale="7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1047"/>
  <sheetViews>
    <sheetView workbookViewId="0"/>
  </sheetViews>
  <sheetFormatPr defaultColWidth="14.42578125" defaultRowHeight="15" customHeight="1"/>
  <cols>
    <col min="1" max="1" width="19" customWidth="1"/>
    <col min="2" max="2" width="6.28515625" customWidth="1"/>
    <col min="3" max="3" width="45.42578125" customWidth="1"/>
    <col min="4" max="4" width="51.28515625" customWidth="1"/>
    <col min="5" max="5" width="8.28515625" customWidth="1"/>
    <col min="6" max="6" width="12.42578125" customWidth="1"/>
    <col min="7" max="7" width="20.28515625" customWidth="1"/>
    <col min="8" max="8" width="15" customWidth="1"/>
    <col min="9" max="17" width="8" customWidth="1"/>
    <col min="18" max="23" width="7" customWidth="1"/>
  </cols>
  <sheetData>
    <row r="1" spans="1:23" ht="51.75" customHeight="1">
      <c r="A1" s="244"/>
      <c r="B1" s="245"/>
      <c r="C1" s="246" t="s">
        <v>177</v>
      </c>
      <c r="D1" s="247"/>
      <c r="E1" s="247"/>
      <c r="F1" s="245"/>
      <c r="G1" s="100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23" ht="12.75" customHeight="1">
      <c r="A2" s="248" t="s">
        <v>2</v>
      </c>
      <c r="B2" s="249" t="s">
        <v>3</v>
      </c>
      <c r="C2" s="250" t="s">
        <v>4</v>
      </c>
      <c r="D2" s="250" t="s">
        <v>6</v>
      </c>
      <c r="E2" s="249" t="s">
        <v>178</v>
      </c>
      <c r="F2" s="242">
        <v>2023</v>
      </c>
      <c r="G2" s="243" t="s">
        <v>10</v>
      </c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</row>
    <row r="3" spans="1:23" ht="13.5" customHeight="1">
      <c r="A3" s="239"/>
      <c r="B3" s="228"/>
      <c r="C3" s="228"/>
      <c r="D3" s="228"/>
      <c r="E3" s="228"/>
      <c r="F3" s="230"/>
      <c r="G3" s="24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</row>
    <row r="4" spans="1:23" ht="10.5" customHeight="1">
      <c r="A4" s="102"/>
      <c r="B4" s="103"/>
      <c r="C4" s="104"/>
      <c r="D4" s="105"/>
      <c r="E4" s="104"/>
      <c r="F4" s="106"/>
      <c r="G4" s="107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</row>
    <row r="5" spans="1:23" ht="24.75" customHeight="1">
      <c r="A5" s="108" t="s">
        <v>179</v>
      </c>
      <c r="B5" s="109" t="s">
        <v>65</v>
      </c>
      <c r="C5" s="110" t="s">
        <v>66</v>
      </c>
      <c r="D5" s="111" t="s">
        <v>180</v>
      </c>
      <c r="E5" s="112" t="s">
        <v>27</v>
      </c>
      <c r="F5" s="113">
        <v>3792</v>
      </c>
      <c r="G5" s="114" t="s">
        <v>181</v>
      </c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</row>
    <row r="6" spans="1:23" ht="24.75" customHeight="1">
      <c r="A6" s="115" t="s">
        <v>182</v>
      </c>
      <c r="B6" s="116" t="s">
        <v>68</v>
      </c>
      <c r="C6" s="117" t="s">
        <v>183</v>
      </c>
      <c r="D6" s="118" t="s">
        <v>184</v>
      </c>
      <c r="E6" s="119" t="s">
        <v>27</v>
      </c>
      <c r="F6" s="120">
        <f>F5/10560</f>
        <v>0.35909090909090907</v>
      </c>
      <c r="G6" s="12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</row>
    <row r="7" spans="1:23" ht="39" customHeight="1">
      <c r="A7" s="122"/>
      <c r="B7" s="116" t="s">
        <v>72</v>
      </c>
      <c r="C7" s="117" t="s">
        <v>185</v>
      </c>
      <c r="D7" s="118" t="s">
        <v>186</v>
      </c>
      <c r="E7" s="119" t="s">
        <v>27</v>
      </c>
      <c r="F7" s="123">
        <f>SUM(1320/3612)</f>
        <v>0.36544850498338871</v>
      </c>
      <c r="G7" s="12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</row>
    <row r="8" spans="1:23" ht="31.5" customHeight="1">
      <c r="A8" s="124"/>
      <c r="B8" s="116" t="s">
        <v>187</v>
      </c>
      <c r="C8" s="125" t="s">
        <v>81</v>
      </c>
      <c r="D8" s="126" t="s">
        <v>188</v>
      </c>
      <c r="E8" s="127" t="s">
        <v>27</v>
      </c>
      <c r="F8" s="128">
        <v>7</v>
      </c>
      <c r="G8" s="129" t="s">
        <v>189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</row>
    <row r="9" spans="1:23" ht="24.75" customHeight="1">
      <c r="A9" s="130" t="s">
        <v>190</v>
      </c>
      <c r="B9" s="109" t="s">
        <v>85</v>
      </c>
      <c r="C9" s="110" t="s">
        <v>66</v>
      </c>
      <c r="D9" s="111" t="s">
        <v>180</v>
      </c>
      <c r="E9" s="119" t="s">
        <v>27</v>
      </c>
      <c r="F9" s="113">
        <v>7882</v>
      </c>
      <c r="G9" s="114" t="s">
        <v>181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</row>
    <row r="10" spans="1:23" ht="24.75" customHeight="1">
      <c r="A10" s="131"/>
      <c r="B10" s="116" t="s">
        <v>86</v>
      </c>
      <c r="C10" s="117" t="s">
        <v>69</v>
      </c>
      <c r="D10" s="118" t="s">
        <v>191</v>
      </c>
      <c r="E10" s="119" t="s">
        <v>27</v>
      </c>
      <c r="F10" s="120">
        <f>F9/10560</f>
        <v>0.7464015151515152</v>
      </c>
      <c r="G10" s="132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</row>
    <row r="11" spans="1:23" ht="24.75" customHeight="1">
      <c r="A11" s="131"/>
      <c r="B11" s="116" t="s">
        <v>87</v>
      </c>
      <c r="C11" s="117" t="s">
        <v>192</v>
      </c>
      <c r="D11" s="118" t="s">
        <v>193</v>
      </c>
      <c r="E11" s="119" t="s">
        <v>27</v>
      </c>
      <c r="F11" s="120">
        <f>SUM(3914/7224)</f>
        <v>0.54180509413067557</v>
      </c>
      <c r="G11" s="133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</row>
    <row r="12" spans="1:23" ht="31.5" customHeight="1">
      <c r="A12" s="134"/>
      <c r="B12" s="135" t="s">
        <v>194</v>
      </c>
      <c r="C12" s="125" t="s">
        <v>81</v>
      </c>
      <c r="D12" s="126" t="s">
        <v>188</v>
      </c>
      <c r="E12" s="127" t="s">
        <v>27</v>
      </c>
      <c r="F12" s="128">
        <v>7</v>
      </c>
      <c r="G12" s="129" t="s">
        <v>195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</row>
    <row r="13" spans="1:23" ht="24.75" customHeight="1">
      <c r="A13" s="130" t="s">
        <v>196</v>
      </c>
      <c r="B13" s="109" t="s">
        <v>94</v>
      </c>
      <c r="C13" s="110" t="s">
        <v>66</v>
      </c>
      <c r="D13" s="111" t="s">
        <v>180</v>
      </c>
      <c r="E13" s="112" t="s">
        <v>27</v>
      </c>
      <c r="F13" s="113">
        <v>699</v>
      </c>
      <c r="G13" s="114" t="s">
        <v>181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</row>
    <row r="14" spans="1:23" ht="24.75" customHeight="1">
      <c r="A14" s="131"/>
      <c r="B14" s="116" t="s">
        <v>95</v>
      </c>
      <c r="C14" s="117" t="s">
        <v>69</v>
      </c>
      <c r="D14" s="118" t="s">
        <v>184</v>
      </c>
      <c r="E14" s="119" t="s">
        <v>27</v>
      </c>
      <c r="F14" s="120">
        <f>F13/10560</f>
        <v>6.6193181818181818E-2</v>
      </c>
      <c r="G14" s="12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</row>
    <row r="15" spans="1:23" ht="24.75" customHeight="1">
      <c r="A15" s="131"/>
      <c r="B15" s="116" t="s">
        <v>96</v>
      </c>
      <c r="C15" s="117" t="s">
        <v>192</v>
      </c>
      <c r="D15" s="118" t="s">
        <v>197</v>
      </c>
      <c r="E15" s="119" t="s">
        <v>27</v>
      </c>
      <c r="F15" s="120">
        <f>SUM(100/3612)</f>
        <v>2.768549280177187E-2</v>
      </c>
      <c r="G15" s="136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</row>
    <row r="16" spans="1:23" ht="37.5" customHeight="1">
      <c r="A16" s="134"/>
      <c r="B16" s="116" t="s">
        <v>198</v>
      </c>
      <c r="C16" s="137" t="s">
        <v>81</v>
      </c>
      <c r="D16" s="126" t="s">
        <v>188</v>
      </c>
      <c r="E16" s="127" t="s">
        <v>27</v>
      </c>
      <c r="F16" s="128">
        <v>7</v>
      </c>
      <c r="G16" s="129" t="s">
        <v>199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</row>
    <row r="17" spans="1:23" ht="24.75" customHeight="1">
      <c r="A17" s="130" t="s">
        <v>200</v>
      </c>
      <c r="B17" s="109" t="s">
        <v>101</v>
      </c>
      <c r="C17" s="110" t="s">
        <v>66</v>
      </c>
      <c r="D17" s="111" t="s">
        <v>180</v>
      </c>
      <c r="E17" s="112" t="s">
        <v>27</v>
      </c>
      <c r="F17" s="113">
        <v>115</v>
      </c>
      <c r="G17" s="138" t="s">
        <v>201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</row>
    <row r="18" spans="1:23" ht="24.75" customHeight="1">
      <c r="A18" s="131"/>
      <c r="B18" s="116" t="s">
        <v>102</v>
      </c>
      <c r="C18" s="117" t="s">
        <v>69</v>
      </c>
      <c r="D18" s="118" t="s">
        <v>184</v>
      </c>
      <c r="E18" s="119" t="s">
        <v>27</v>
      </c>
      <c r="F18" s="120">
        <f>F17/10560</f>
        <v>1.0890151515151516E-2</v>
      </c>
      <c r="G18" s="139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</row>
    <row r="19" spans="1:23" ht="24.75" customHeight="1">
      <c r="A19" s="131"/>
      <c r="B19" s="116" t="s">
        <v>103</v>
      </c>
      <c r="C19" s="117" t="s">
        <v>192</v>
      </c>
      <c r="D19" s="118" t="s">
        <v>202</v>
      </c>
      <c r="E19" s="119" t="s">
        <v>27</v>
      </c>
      <c r="F19" s="120">
        <f>SUM(30/3612)</f>
        <v>8.3056478405315621E-3</v>
      </c>
      <c r="G19" s="138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</row>
    <row r="20" spans="1:23" ht="31.5" customHeight="1">
      <c r="A20" s="140" t="s">
        <v>203</v>
      </c>
      <c r="B20" s="116" t="s">
        <v>204</v>
      </c>
      <c r="C20" s="125" t="s">
        <v>81</v>
      </c>
      <c r="D20" s="126" t="s">
        <v>188</v>
      </c>
      <c r="E20" s="127" t="s">
        <v>27</v>
      </c>
      <c r="F20" s="128">
        <v>7</v>
      </c>
      <c r="G20" s="129" t="s">
        <v>205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</row>
    <row r="21" spans="1:23" ht="24.75" customHeight="1">
      <c r="A21" s="141" t="s">
        <v>206</v>
      </c>
      <c r="B21" s="109" t="s">
        <v>109</v>
      </c>
      <c r="C21" s="142" t="s">
        <v>66</v>
      </c>
      <c r="D21" s="111" t="s">
        <v>180</v>
      </c>
      <c r="E21" s="112" t="s">
        <v>27</v>
      </c>
      <c r="F21" s="113">
        <v>806</v>
      </c>
      <c r="G21" s="114" t="s">
        <v>201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</row>
    <row r="22" spans="1:23" ht="24.75" customHeight="1">
      <c r="A22" s="143" t="s">
        <v>207</v>
      </c>
      <c r="B22" s="116" t="s">
        <v>110</v>
      </c>
      <c r="C22" s="144" t="s">
        <v>69</v>
      </c>
      <c r="D22" s="118" t="s">
        <v>208</v>
      </c>
      <c r="E22" s="119" t="s">
        <v>27</v>
      </c>
      <c r="F22" s="120">
        <f>F21/6380</f>
        <v>0.12633228840125391</v>
      </c>
      <c r="G22" s="132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</row>
    <row r="23" spans="1:23" ht="24.75" customHeight="1">
      <c r="A23" s="145"/>
      <c r="B23" s="116" t="s">
        <v>111</v>
      </c>
      <c r="C23" s="137" t="s">
        <v>192</v>
      </c>
      <c r="D23" s="118" t="s">
        <v>209</v>
      </c>
      <c r="E23" s="146" t="s">
        <v>27</v>
      </c>
      <c r="F23" s="147">
        <f>SUM(480/3612)</f>
        <v>0.13289036544850499</v>
      </c>
      <c r="G23" s="148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</row>
    <row r="24" spans="1:23" ht="24.75" customHeight="1">
      <c r="A24" s="130" t="s">
        <v>210</v>
      </c>
      <c r="B24" s="109" t="s">
        <v>114</v>
      </c>
      <c r="C24" s="110" t="s">
        <v>66</v>
      </c>
      <c r="D24" s="111" t="s">
        <v>180</v>
      </c>
      <c r="E24" s="119" t="s">
        <v>27</v>
      </c>
      <c r="F24" s="113">
        <v>12651</v>
      </c>
      <c r="G24" s="114" t="s">
        <v>181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</row>
    <row r="25" spans="1:23" ht="24.75" customHeight="1">
      <c r="A25" s="131"/>
      <c r="B25" s="116" t="s">
        <v>115</v>
      </c>
      <c r="C25" s="117" t="s">
        <v>69</v>
      </c>
      <c r="D25" s="118" t="s">
        <v>184</v>
      </c>
      <c r="E25" s="119" t="s">
        <v>27</v>
      </c>
      <c r="F25" s="120">
        <f>F24/10560</f>
        <v>1.1980113636363636</v>
      </c>
      <c r="G25" s="132"/>
      <c r="H25" s="101" t="s">
        <v>211</v>
      </c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</row>
    <row r="26" spans="1:23" ht="24.75" customHeight="1">
      <c r="A26" s="131"/>
      <c r="B26" s="149" t="s">
        <v>116</v>
      </c>
      <c r="C26" s="150" t="s">
        <v>192</v>
      </c>
      <c r="D26" s="151" t="s">
        <v>212</v>
      </c>
      <c r="E26" s="146" t="s">
        <v>27</v>
      </c>
      <c r="F26" s="147">
        <f>SUM(1300/3612)</f>
        <v>0.35991140642303432</v>
      </c>
      <c r="G26" s="148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</row>
    <row r="27" spans="1:23" ht="24.75" customHeight="1">
      <c r="A27" s="152" t="s">
        <v>213</v>
      </c>
      <c r="B27" s="153" t="s">
        <v>214</v>
      </c>
      <c r="C27" s="142" t="s">
        <v>66</v>
      </c>
      <c r="D27" s="111" t="s">
        <v>180</v>
      </c>
      <c r="E27" s="154" t="s">
        <v>27</v>
      </c>
      <c r="F27" s="113">
        <v>6348</v>
      </c>
      <c r="G27" s="138" t="s">
        <v>201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</row>
    <row r="28" spans="1:23" ht="35.25" customHeight="1">
      <c r="A28" s="143" t="s">
        <v>215</v>
      </c>
      <c r="B28" s="153" t="s">
        <v>216</v>
      </c>
      <c r="C28" s="144" t="s">
        <v>69</v>
      </c>
      <c r="D28" s="118" t="s">
        <v>184</v>
      </c>
      <c r="E28" s="154" t="s">
        <v>27</v>
      </c>
      <c r="F28" s="120">
        <f>F27/10560</f>
        <v>0.60113636363636369</v>
      </c>
      <c r="G28" s="138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ht="24.75" customHeight="1">
      <c r="A29" s="131"/>
      <c r="B29" s="153" t="s">
        <v>217</v>
      </c>
      <c r="C29" s="150" t="s">
        <v>192</v>
      </c>
      <c r="D29" s="151" t="s">
        <v>218</v>
      </c>
      <c r="E29" s="155" t="s">
        <v>27</v>
      </c>
      <c r="F29" s="156">
        <f>SUM(1078/3612)</f>
        <v>0.29844961240310075</v>
      </c>
      <c r="G29" s="157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</row>
    <row r="30" spans="1:23" ht="24.75" customHeight="1">
      <c r="A30" s="158" t="s">
        <v>219</v>
      </c>
      <c r="B30" s="153" t="s">
        <v>220</v>
      </c>
      <c r="C30" s="142" t="s">
        <v>66</v>
      </c>
      <c r="D30" s="111" t="s">
        <v>180</v>
      </c>
      <c r="E30" s="154" t="s">
        <v>27</v>
      </c>
      <c r="F30" s="159">
        <v>4705</v>
      </c>
      <c r="G30" s="138" t="s">
        <v>201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</row>
    <row r="31" spans="1:23" ht="24.75" customHeight="1">
      <c r="A31" s="160" t="s">
        <v>221</v>
      </c>
      <c r="B31" s="153" t="s">
        <v>222</v>
      </c>
      <c r="C31" s="144" t="s">
        <v>69</v>
      </c>
      <c r="D31" s="118" t="s">
        <v>184</v>
      </c>
      <c r="E31" s="119" t="s">
        <v>27</v>
      </c>
      <c r="F31" s="120">
        <f>F30/10560</f>
        <v>0.44554924242424243</v>
      </c>
      <c r="G31" s="138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</row>
    <row r="32" spans="1:23" ht="24.75" customHeight="1">
      <c r="A32" s="134"/>
      <c r="B32" s="153" t="s">
        <v>223</v>
      </c>
      <c r="C32" s="137" t="s">
        <v>192</v>
      </c>
      <c r="D32" s="126" t="s">
        <v>224</v>
      </c>
      <c r="E32" s="155" t="s">
        <v>27</v>
      </c>
      <c r="F32" s="156">
        <f>SUM(2100/3612)</f>
        <v>0.58139534883720934</v>
      </c>
      <c r="G32" s="157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</row>
    <row r="33" spans="1:23" ht="24.75" customHeight="1">
      <c r="A33" s="161" t="s">
        <v>225</v>
      </c>
      <c r="B33" s="162" t="s">
        <v>226</v>
      </c>
      <c r="C33" s="142" t="s">
        <v>66</v>
      </c>
      <c r="D33" s="111" t="s">
        <v>180</v>
      </c>
      <c r="E33" s="154" t="s">
        <v>27</v>
      </c>
      <c r="F33" s="159">
        <v>212</v>
      </c>
      <c r="G33" s="138" t="s">
        <v>201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</row>
    <row r="34" spans="1:23" ht="24.75" customHeight="1">
      <c r="A34" s="163" t="s">
        <v>227</v>
      </c>
      <c r="B34" s="162" t="s">
        <v>228</v>
      </c>
      <c r="C34" s="144" t="s">
        <v>69</v>
      </c>
      <c r="D34" s="118"/>
      <c r="E34" s="154" t="s">
        <v>27</v>
      </c>
      <c r="F34" s="120"/>
      <c r="G34" s="164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</row>
    <row r="35" spans="1:23" ht="24.75" customHeight="1">
      <c r="A35" s="140" t="s">
        <v>203</v>
      </c>
      <c r="B35" s="165" t="s">
        <v>229</v>
      </c>
      <c r="C35" s="137" t="s">
        <v>192</v>
      </c>
      <c r="D35" s="126" t="s">
        <v>230</v>
      </c>
      <c r="E35" s="155" t="s">
        <v>27</v>
      </c>
      <c r="F35" s="156">
        <f>SUM(170/3612)</f>
        <v>4.706533776301218E-2</v>
      </c>
      <c r="G35" s="166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</row>
    <row r="36" spans="1:23" ht="24.75" customHeight="1">
      <c r="A36" s="163" t="s">
        <v>231</v>
      </c>
      <c r="B36" s="162" t="s">
        <v>232</v>
      </c>
      <c r="C36" s="142" t="s">
        <v>66</v>
      </c>
      <c r="D36" s="111" t="s">
        <v>180</v>
      </c>
      <c r="E36" s="154" t="s">
        <v>27</v>
      </c>
      <c r="F36" s="159">
        <v>1748</v>
      </c>
      <c r="G36" s="138" t="s">
        <v>201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</row>
    <row r="37" spans="1:23" ht="24.75" customHeight="1">
      <c r="A37" s="163" t="s">
        <v>233</v>
      </c>
      <c r="B37" s="162" t="s">
        <v>234</v>
      </c>
      <c r="C37" s="144" t="s">
        <v>69</v>
      </c>
      <c r="D37" s="118" t="s">
        <v>184</v>
      </c>
      <c r="E37" s="119" t="s">
        <v>27</v>
      </c>
      <c r="F37" s="120">
        <f>F36/10560</f>
        <v>0.16553030303030303</v>
      </c>
      <c r="G37" s="164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</row>
    <row r="38" spans="1:23" ht="24.75" customHeight="1">
      <c r="A38" s="140"/>
      <c r="B38" s="165" t="s">
        <v>235</v>
      </c>
      <c r="C38" s="137" t="s">
        <v>192</v>
      </c>
      <c r="D38" s="126" t="s">
        <v>218</v>
      </c>
      <c r="E38" s="155" t="s">
        <v>27</v>
      </c>
      <c r="F38" s="156">
        <f>SUM(170/3612)</f>
        <v>4.706533776301218E-2</v>
      </c>
      <c r="G38" s="166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</row>
    <row r="39" spans="1:23" ht="24.75" customHeight="1">
      <c r="A39" s="161" t="s">
        <v>236</v>
      </c>
      <c r="B39" s="162" t="s">
        <v>237</v>
      </c>
      <c r="C39" s="142" t="s">
        <v>66</v>
      </c>
      <c r="D39" s="111" t="s">
        <v>180</v>
      </c>
      <c r="E39" s="154" t="s">
        <v>27</v>
      </c>
      <c r="F39" s="159">
        <v>428</v>
      </c>
      <c r="G39" s="164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</row>
    <row r="40" spans="1:23" ht="33" customHeight="1">
      <c r="A40" s="167"/>
      <c r="B40" s="162" t="s">
        <v>238</v>
      </c>
      <c r="C40" s="144" t="s">
        <v>69</v>
      </c>
      <c r="D40" s="118" t="s">
        <v>184</v>
      </c>
      <c r="E40" s="119" t="s">
        <v>27</v>
      </c>
      <c r="F40" s="120">
        <f>F39/10560</f>
        <v>4.0530303030303028E-2</v>
      </c>
      <c r="G40" s="164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</row>
    <row r="41" spans="1:23" ht="24.75" customHeight="1">
      <c r="A41" s="140" t="s">
        <v>203</v>
      </c>
      <c r="B41" s="165" t="s">
        <v>239</v>
      </c>
      <c r="C41" s="137" t="s">
        <v>192</v>
      </c>
      <c r="D41" s="126" t="s">
        <v>218</v>
      </c>
      <c r="E41" s="155" t="s">
        <v>27</v>
      </c>
      <c r="F41" s="156">
        <f>SUM(170/3612)</f>
        <v>4.706533776301218E-2</v>
      </c>
      <c r="G41" s="166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</row>
    <row r="42" spans="1:23" ht="24.75" customHeight="1">
      <c r="A42" s="168" t="s">
        <v>240</v>
      </c>
      <c r="B42" s="162" t="s">
        <v>241</v>
      </c>
      <c r="C42" s="142" t="s">
        <v>66</v>
      </c>
      <c r="D42" s="111" t="s">
        <v>180</v>
      </c>
      <c r="E42" s="154" t="s">
        <v>27</v>
      </c>
      <c r="F42" s="159">
        <v>46</v>
      </c>
      <c r="G42" s="164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</row>
    <row r="43" spans="1:23" ht="24.75" customHeight="1">
      <c r="A43" s="167"/>
      <c r="B43" s="162" t="s">
        <v>242</v>
      </c>
      <c r="C43" s="144" t="s">
        <v>69</v>
      </c>
      <c r="D43" s="118" t="s">
        <v>243</v>
      </c>
      <c r="E43" s="119" t="s">
        <v>27</v>
      </c>
      <c r="F43" s="120">
        <f>F42/3520</f>
        <v>1.3068181818181817E-2</v>
      </c>
      <c r="G43" s="164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</row>
    <row r="44" spans="1:23" ht="24.75" customHeight="1">
      <c r="A44" s="140" t="s">
        <v>203</v>
      </c>
      <c r="B44" s="165" t="s">
        <v>244</v>
      </c>
      <c r="C44" s="137" t="s">
        <v>192</v>
      </c>
      <c r="D44" s="126" t="s">
        <v>218</v>
      </c>
      <c r="E44" s="155" t="s">
        <v>27</v>
      </c>
      <c r="F44" s="156">
        <f>SUM(170/3612)</f>
        <v>4.706533776301218E-2</v>
      </c>
      <c r="G44" s="166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</row>
    <row r="45" spans="1:23" ht="24.75" customHeight="1">
      <c r="A45" s="168" t="s">
        <v>245</v>
      </c>
      <c r="B45" s="162" t="s">
        <v>246</v>
      </c>
      <c r="C45" s="142" t="s">
        <v>66</v>
      </c>
      <c r="D45" s="111" t="s">
        <v>180</v>
      </c>
      <c r="E45" s="154" t="s">
        <v>27</v>
      </c>
      <c r="F45" s="159">
        <v>273</v>
      </c>
      <c r="G45" s="164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</row>
    <row r="46" spans="1:23" ht="24.75" customHeight="1">
      <c r="A46" s="168" t="s">
        <v>247</v>
      </c>
      <c r="B46" s="162" t="s">
        <v>248</v>
      </c>
      <c r="C46" s="144" t="s">
        <v>69</v>
      </c>
      <c r="D46" s="118" t="s">
        <v>249</v>
      </c>
      <c r="E46" s="119" t="s">
        <v>27</v>
      </c>
      <c r="F46" s="120">
        <f>F45/10560</f>
        <v>2.5852272727272727E-2</v>
      </c>
      <c r="G46" s="164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</row>
    <row r="47" spans="1:23" ht="24.75" customHeight="1">
      <c r="A47" s="140" t="s">
        <v>203</v>
      </c>
      <c r="B47" s="165" t="s">
        <v>250</v>
      </c>
      <c r="C47" s="137" t="s">
        <v>192</v>
      </c>
      <c r="D47" s="126" t="s">
        <v>218</v>
      </c>
      <c r="E47" s="155" t="s">
        <v>27</v>
      </c>
      <c r="F47" s="156">
        <f>SUM(170/3612)</f>
        <v>4.706533776301218E-2</v>
      </c>
      <c r="G47" s="166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</row>
    <row r="48" spans="1:23" ht="24.75" customHeight="1">
      <c r="A48" s="163" t="s">
        <v>251</v>
      </c>
      <c r="B48" s="162" t="s">
        <v>252</v>
      </c>
      <c r="C48" s="142" t="s">
        <v>66</v>
      </c>
      <c r="D48" s="111" t="s">
        <v>180</v>
      </c>
      <c r="E48" s="154" t="s">
        <v>27</v>
      </c>
      <c r="F48" s="159">
        <v>792</v>
      </c>
      <c r="G48" s="164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</row>
    <row r="49" spans="1:23" ht="24.75" customHeight="1">
      <c r="A49" s="169"/>
      <c r="B49" s="162" t="s">
        <v>253</v>
      </c>
      <c r="C49" s="144" t="s">
        <v>69</v>
      </c>
      <c r="D49" s="118" t="s">
        <v>254</v>
      </c>
      <c r="E49" s="154" t="s">
        <v>27</v>
      </c>
      <c r="F49" s="120">
        <f>F48/5280</f>
        <v>0.15</v>
      </c>
      <c r="G49" s="164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</row>
    <row r="50" spans="1:23" ht="24.75" customHeight="1">
      <c r="A50" s="140" t="s">
        <v>203</v>
      </c>
      <c r="B50" s="165" t="s">
        <v>255</v>
      </c>
      <c r="C50" s="137" t="s">
        <v>192</v>
      </c>
      <c r="D50" s="126" t="s">
        <v>218</v>
      </c>
      <c r="E50" s="155" t="s">
        <v>27</v>
      </c>
      <c r="F50" s="156">
        <f>SUM(170/3612)</f>
        <v>4.706533776301218E-2</v>
      </c>
      <c r="G50" s="166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</row>
    <row r="51" spans="1:23" ht="24.75" customHeight="1">
      <c r="A51" s="170" t="s">
        <v>256</v>
      </c>
      <c r="B51" s="162" t="s">
        <v>257</v>
      </c>
      <c r="C51" s="142" t="s">
        <v>66</v>
      </c>
      <c r="D51" s="111" t="s">
        <v>180</v>
      </c>
      <c r="E51" s="154" t="s">
        <v>27</v>
      </c>
      <c r="F51" s="159">
        <v>109</v>
      </c>
      <c r="G51" s="164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</row>
    <row r="52" spans="1:23" ht="24.75" customHeight="1">
      <c r="A52" s="171" t="s">
        <v>258</v>
      </c>
      <c r="B52" s="162" t="s">
        <v>259</v>
      </c>
      <c r="C52" s="144" t="s">
        <v>69</v>
      </c>
      <c r="D52" s="118" t="s">
        <v>260</v>
      </c>
      <c r="E52" s="154" t="s">
        <v>27</v>
      </c>
      <c r="F52" s="120">
        <f>F51/2640</f>
        <v>4.128787878787879E-2</v>
      </c>
      <c r="G52" s="164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</row>
    <row r="53" spans="1:23" ht="24.75" customHeight="1">
      <c r="A53" s="140" t="s">
        <v>203</v>
      </c>
      <c r="B53" s="165" t="s">
        <v>261</v>
      </c>
      <c r="C53" s="137" t="s">
        <v>192</v>
      </c>
      <c r="D53" s="126" t="s">
        <v>218</v>
      </c>
      <c r="E53" s="155" t="s">
        <v>27</v>
      </c>
      <c r="F53" s="156">
        <f>SUM(170/3612)</f>
        <v>4.706533776301218E-2</v>
      </c>
      <c r="G53" s="166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</row>
    <row r="54" spans="1:23" ht="24.75" customHeight="1">
      <c r="A54" s="170" t="s">
        <v>262</v>
      </c>
      <c r="B54" s="162" t="s">
        <v>263</v>
      </c>
      <c r="C54" s="142" t="s">
        <v>66</v>
      </c>
      <c r="D54" s="111" t="s">
        <v>180</v>
      </c>
      <c r="E54" s="154" t="s">
        <v>27</v>
      </c>
      <c r="F54" s="159">
        <v>1503</v>
      </c>
      <c r="G54" s="164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</row>
    <row r="55" spans="1:23" ht="24.75" customHeight="1">
      <c r="A55" s="171" t="s">
        <v>264</v>
      </c>
      <c r="B55" s="162" t="s">
        <v>265</v>
      </c>
      <c r="C55" s="144" t="s">
        <v>69</v>
      </c>
      <c r="D55" s="118" t="s">
        <v>184</v>
      </c>
      <c r="E55" s="154" t="s">
        <v>27</v>
      </c>
      <c r="F55" s="120">
        <f>F54/10560</f>
        <v>0.14232954545454546</v>
      </c>
      <c r="G55" s="164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</row>
    <row r="56" spans="1:23" ht="24.75" customHeight="1">
      <c r="A56" s="140"/>
      <c r="B56" s="165" t="s">
        <v>266</v>
      </c>
      <c r="C56" s="137" t="s">
        <v>192</v>
      </c>
      <c r="D56" s="126" t="s">
        <v>218</v>
      </c>
      <c r="E56" s="155" t="s">
        <v>27</v>
      </c>
      <c r="F56" s="156">
        <f>SUM(170/3612)</f>
        <v>4.706533776301218E-2</v>
      </c>
      <c r="G56" s="166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</row>
    <row r="57" spans="1:23" ht="24.75" customHeight="1">
      <c r="A57" s="163" t="s">
        <v>267</v>
      </c>
      <c r="B57" s="172" t="s">
        <v>268</v>
      </c>
      <c r="C57" s="142" t="s">
        <v>66</v>
      </c>
      <c r="D57" s="111" t="s">
        <v>180</v>
      </c>
      <c r="E57" s="154" t="s">
        <v>27</v>
      </c>
      <c r="F57" s="159">
        <v>2984</v>
      </c>
      <c r="G57" s="164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</row>
    <row r="58" spans="1:23" ht="24.75" customHeight="1">
      <c r="A58" s="163" t="s">
        <v>269</v>
      </c>
      <c r="B58" s="172" t="s">
        <v>270</v>
      </c>
      <c r="C58" s="144" t="s">
        <v>69</v>
      </c>
      <c r="D58" s="118" t="s">
        <v>184</v>
      </c>
      <c r="E58" s="154" t="s">
        <v>27</v>
      </c>
      <c r="F58" s="120">
        <f>F57/10560</f>
        <v>0.28257575757575759</v>
      </c>
      <c r="G58" s="164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</row>
    <row r="59" spans="1:23" ht="24.75" customHeight="1">
      <c r="A59" s="140"/>
      <c r="B59" s="165" t="s">
        <v>271</v>
      </c>
      <c r="C59" s="137" t="s">
        <v>192</v>
      </c>
      <c r="D59" s="126" t="s">
        <v>218</v>
      </c>
      <c r="E59" s="155" t="s">
        <v>27</v>
      </c>
      <c r="F59" s="156">
        <f>SUM(170/3612)</f>
        <v>4.706533776301218E-2</v>
      </c>
      <c r="G59" s="166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</row>
    <row r="60" spans="1:23" ht="24.75" customHeight="1">
      <c r="A60" s="168" t="s">
        <v>272</v>
      </c>
      <c r="B60" s="172" t="s">
        <v>273</v>
      </c>
      <c r="C60" s="142" t="s">
        <v>66</v>
      </c>
      <c r="D60" s="111" t="s">
        <v>180</v>
      </c>
      <c r="E60" s="154" t="s">
        <v>27</v>
      </c>
      <c r="F60" s="159">
        <v>2410</v>
      </c>
      <c r="G60" s="164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</row>
    <row r="61" spans="1:23" ht="24.75" customHeight="1">
      <c r="A61" s="163" t="s">
        <v>274</v>
      </c>
      <c r="B61" s="172" t="s">
        <v>275</v>
      </c>
      <c r="C61" s="144" t="s">
        <v>69</v>
      </c>
      <c r="D61" s="118" t="s">
        <v>184</v>
      </c>
      <c r="E61" s="154" t="s">
        <v>27</v>
      </c>
      <c r="F61" s="120">
        <f>F60/10560</f>
        <v>0.22821969696969696</v>
      </c>
      <c r="G61" s="164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</row>
    <row r="62" spans="1:23" ht="24.75" customHeight="1">
      <c r="A62" s="140"/>
      <c r="B62" s="165" t="s">
        <v>276</v>
      </c>
      <c r="C62" s="137" t="s">
        <v>192</v>
      </c>
      <c r="D62" s="126" t="s">
        <v>218</v>
      </c>
      <c r="E62" s="155" t="s">
        <v>27</v>
      </c>
      <c r="F62" s="156">
        <f>SUM(170/3612)</f>
        <v>4.706533776301218E-2</v>
      </c>
      <c r="G62" s="166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</row>
    <row r="63" spans="1:23" ht="24.75" customHeight="1">
      <c r="A63" s="161" t="s">
        <v>277</v>
      </c>
      <c r="B63" s="172" t="s">
        <v>278</v>
      </c>
      <c r="C63" s="142" t="s">
        <v>66</v>
      </c>
      <c r="D63" s="111" t="s">
        <v>180</v>
      </c>
      <c r="E63" s="154" t="s">
        <v>27</v>
      </c>
      <c r="F63" s="159">
        <v>52</v>
      </c>
      <c r="G63" s="164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</row>
    <row r="64" spans="1:23" ht="24.75" customHeight="1">
      <c r="A64" s="167"/>
      <c r="B64" s="172" t="s">
        <v>279</v>
      </c>
      <c r="C64" s="144" t="s">
        <v>69</v>
      </c>
      <c r="D64" s="118" t="s">
        <v>254</v>
      </c>
      <c r="E64" s="154" t="s">
        <v>27</v>
      </c>
      <c r="F64" s="120">
        <f>F63/5280</f>
        <v>9.8484848484848477E-3</v>
      </c>
      <c r="G64" s="164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</row>
    <row r="65" spans="1:23" ht="24.75" customHeight="1">
      <c r="A65" s="140" t="s">
        <v>203</v>
      </c>
      <c r="B65" s="165" t="s">
        <v>280</v>
      </c>
      <c r="C65" s="137" t="s">
        <v>192</v>
      </c>
      <c r="D65" s="126" t="s">
        <v>218</v>
      </c>
      <c r="E65" s="155" t="s">
        <v>27</v>
      </c>
      <c r="F65" s="156">
        <f>SUM(170/3612)</f>
        <v>4.706533776301218E-2</v>
      </c>
      <c r="G65" s="166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</row>
    <row r="66" spans="1:23" ht="24.75" customHeight="1">
      <c r="A66" s="163" t="s">
        <v>281</v>
      </c>
      <c r="B66" s="172" t="s">
        <v>282</v>
      </c>
      <c r="C66" s="142" t="s">
        <v>66</v>
      </c>
      <c r="D66" s="111" t="s">
        <v>180</v>
      </c>
      <c r="E66" s="154" t="s">
        <v>27</v>
      </c>
      <c r="F66" s="159">
        <v>33</v>
      </c>
      <c r="G66" s="164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</row>
    <row r="67" spans="1:23" ht="24.75" customHeight="1">
      <c r="A67" s="167"/>
      <c r="B67" s="172" t="s">
        <v>283</v>
      </c>
      <c r="C67" s="144" t="s">
        <v>69</v>
      </c>
      <c r="D67" s="118" t="s">
        <v>254</v>
      </c>
      <c r="E67" s="154" t="s">
        <v>27</v>
      </c>
      <c r="F67" s="120">
        <f>F66/5280</f>
        <v>6.2500000000000003E-3</v>
      </c>
      <c r="G67" s="164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</row>
    <row r="68" spans="1:23" ht="24.75" customHeight="1">
      <c r="A68" s="140" t="s">
        <v>203</v>
      </c>
      <c r="B68" s="165" t="s">
        <v>284</v>
      </c>
      <c r="C68" s="137" t="s">
        <v>192</v>
      </c>
      <c r="D68" s="126" t="s">
        <v>218</v>
      </c>
      <c r="E68" s="155" t="s">
        <v>27</v>
      </c>
      <c r="F68" s="156">
        <f>SUM(170/3612)</f>
        <v>4.706533776301218E-2</v>
      </c>
      <c r="G68" s="166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</row>
    <row r="69" spans="1:23" ht="24.75" customHeight="1">
      <c r="A69" s="170" t="s">
        <v>285</v>
      </c>
      <c r="B69" s="162" t="s">
        <v>286</v>
      </c>
      <c r="C69" s="142" t="s">
        <v>66</v>
      </c>
      <c r="D69" s="111" t="s">
        <v>180</v>
      </c>
      <c r="E69" s="154" t="s">
        <v>27</v>
      </c>
      <c r="F69" s="159">
        <v>756</v>
      </c>
      <c r="G69" s="164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</row>
    <row r="70" spans="1:23" ht="24.75" customHeight="1">
      <c r="A70" s="169"/>
      <c r="B70" s="162" t="s">
        <v>287</v>
      </c>
      <c r="C70" s="144" t="s">
        <v>69</v>
      </c>
      <c r="D70" s="118" t="s">
        <v>184</v>
      </c>
      <c r="E70" s="154" t="s">
        <v>27</v>
      </c>
      <c r="F70" s="120">
        <f>F69/10560</f>
        <v>7.1590909090909094E-2</v>
      </c>
      <c r="G70" s="164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</row>
    <row r="71" spans="1:23" ht="24.75" customHeight="1">
      <c r="A71" s="140"/>
      <c r="B71" s="165" t="s">
        <v>288</v>
      </c>
      <c r="C71" s="137" t="s">
        <v>192</v>
      </c>
      <c r="D71" s="126" t="s">
        <v>218</v>
      </c>
      <c r="E71" s="155" t="s">
        <v>27</v>
      </c>
      <c r="F71" s="156">
        <f>SUM(170/3612)</f>
        <v>4.706533776301218E-2</v>
      </c>
      <c r="G71" s="166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</row>
    <row r="72" spans="1:23" ht="24.75" customHeight="1">
      <c r="A72" s="170" t="s">
        <v>289</v>
      </c>
      <c r="B72" s="162" t="s">
        <v>290</v>
      </c>
      <c r="C72" s="173" t="s">
        <v>291</v>
      </c>
      <c r="D72" s="111" t="s">
        <v>180</v>
      </c>
      <c r="E72" s="155" t="s">
        <v>27</v>
      </c>
      <c r="F72" s="159">
        <v>1839</v>
      </c>
      <c r="G72" s="164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</row>
    <row r="73" spans="1:23" ht="24.75" customHeight="1">
      <c r="A73" s="171" t="s">
        <v>292</v>
      </c>
      <c r="B73" s="162" t="s">
        <v>293</v>
      </c>
      <c r="C73" s="173"/>
      <c r="D73" s="174"/>
      <c r="E73" s="175"/>
      <c r="F73" s="120"/>
      <c r="G73" s="164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</row>
    <row r="74" spans="1:23" ht="24.75" customHeight="1">
      <c r="A74" s="140" t="s">
        <v>203</v>
      </c>
      <c r="B74" s="165" t="s">
        <v>294</v>
      </c>
      <c r="C74" s="176"/>
      <c r="D74" s="177"/>
      <c r="E74" s="178"/>
      <c r="F74" s="156"/>
      <c r="G74" s="166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</row>
    <row r="75" spans="1:23" ht="24.75" customHeight="1">
      <c r="A75" s="171" t="s">
        <v>295</v>
      </c>
      <c r="B75" s="162" t="s">
        <v>296</v>
      </c>
      <c r="C75" s="142" t="s">
        <v>66</v>
      </c>
      <c r="D75" s="111" t="s">
        <v>180</v>
      </c>
      <c r="E75" s="154" t="s">
        <v>27</v>
      </c>
      <c r="F75" s="179">
        <v>3</v>
      </c>
      <c r="G75" s="164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</row>
    <row r="76" spans="1:23" ht="24.75" customHeight="1">
      <c r="A76" s="169"/>
      <c r="B76" s="162" t="s">
        <v>297</v>
      </c>
      <c r="C76" s="144" t="s">
        <v>69</v>
      </c>
      <c r="D76" s="118" t="s">
        <v>184</v>
      </c>
      <c r="E76" s="154" t="s">
        <v>27</v>
      </c>
      <c r="F76" s="120">
        <f>F75/10560</f>
        <v>2.8409090909090908E-4</v>
      </c>
      <c r="G76" s="164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</row>
    <row r="77" spans="1:23" ht="24.75" customHeight="1">
      <c r="A77" s="140" t="s">
        <v>203</v>
      </c>
      <c r="B77" s="165" t="s">
        <v>298</v>
      </c>
      <c r="C77" s="137" t="s">
        <v>192</v>
      </c>
      <c r="D77" s="177"/>
      <c r="E77" s="178"/>
      <c r="F77" s="156"/>
      <c r="G77" s="166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</row>
    <row r="78" spans="1:23" ht="24.75" customHeight="1">
      <c r="A78" s="171" t="s">
        <v>299</v>
      </c>
      <c r="B78" s="162" t="s">
        <v>300</v>
      </c>
      <c r="C78" s="142" t="s">
        <v>66</v>
      </c>
      <c r="D78" s="111" t="s">
        <v>180</v>
      </c>
      <c r="E78" s="154" t="s">
        <v>27</v>
      </c>
      <c r="F78" s="179">
        <v>4</v>
      </c>
      <c r="G78" s="164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</row>
    <row r="79" spans="1:23" ht="24.75" customHeight="1">
      <c r="A79" s="169"/>
      <c r="B79" s="162" t="s">
        <v>301</v>
      </c>
      <c r="C79" s="144" t="s">
        <v>69</v>
      </c>
      <c r="D79" s="118" t="s">
        <v>184</v>
      </c>
      <c r="E79" s="154" t="s">
        <v>27</v>
      </c>
      <c r="F79" s="120">
        <f>F78/10560</f>
        <v>3.7878787878787879E-4</v>
      </c>
      <c r="G79" s="164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</row>
    <row r="80" spans="1:23" ht="24.75" customHeight="1">
      <c r="A80" s="140" t="s">
        <v>203</v>
      </c>
      <c r="B80" s="162" t="s">
        <v>302</v>
      </c>
      <c r="C80" s="173"/>
      <c r="D80" s="174"/>
      <c r="E80" s="178"/>
      <c r="F80" s="120"/>
      <c r="G80" s="164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</row>
    <row r="81" spans="1:23" ht="24.75" customHeight="1">
      <c r="A81" s="141" t="s">
        <v>123</v>
      </c>
      <c r="B81" s="180" t="s">
        <v>124</v>
      </c>
      <c r="C81" s="142" t="s">
        <v>125</v>
      </c>
      <c r="D81" s="111" t="s">
        <v>127</v>
      </c>
      <c r="E81" s="181" t="s">
        <v>27</v>
      </c>
      <c r="F81" s="182">
        <v>94525.64</v>
      </c>
      <c r="G81" s="183" t="s">
        <v>303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</row>
    <row r="82" spans="1:23" ht="24.75" customHeight="1">
      <c r="A82" s="145"/>
      <c r="B82" s="153" t="s">
        <v>128</v>
      </c>
      <c r="C82" s="184" t="s">
        <v>129</v>
      </c>
      <c r="D82" s="118" t="s">
        <v>131</v>
      </c>
      <c r="E82" s="185" t="s">
        <v>27</v>
      </c>
      <c r="F82" s="186">
        <v>2521.64</v>
      </c>
      <c r="G82" s="187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</row>
    <row r="83" spans="1:23" ht="24.75" customHeight="1">
      <c r="A83" s="188"/>
      <c r="B83" s="189" t="s">
        <v>132</v>
      </c>
      <c r="C83" s="190" t="s">
        <v>133</v>
      </c>
      <c r="D83" s="126" t="s">
        <v>135</v>
      </c>
      <c r="E83" s="191" t="s">
        <v>27</v>
      </c>
      <c r="F83" s="192">
        <v>28804.52</v>
      </c>
      <c r="G83" s="193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</row>
    <row r="84" spans="1:23" ht="27.75" customHeight="1">
      <c r="A84" s="108" t="s">
        <v>78</v>
      </c>
      <c r="B84" s="194" t="s">
        <v>148</v>
      </c>
      <c r="C84" s="195" t="s">
        <v>304</v>
      </c>
      <c r="D84" s="196" t="s">
        <v>150</v>
      </c>
      <c r="E84" s="197" t="s">
        <v>27</v>
      </c>
      <c r="F84" s="198">
        <v>3.72</v>
      </c>
      <c r="G84" s="199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</row>
    <row r="85" spans="1:23" ht="33" customHeight="1">
      <c r="A85" s="200"/>
      <c r="B85" s="201" t="s">
        <v>157</v>
      </c>
      <c r="C85" s="202" t="s">
        <v>158</v>
      </c>
      <c r="D85" s="126" t="s">
        <v>160</v>
      </c>
      <c r="E85" s="127"/>
      <c r="F85" s="203" t="s">
        <v>161</v>
      </c>
      <c r="G85" s="64" t="s">
        <v>305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</row>
    <row r="86" spans="1:23" ht="31.5" customHeight="1">
      <c r="A86" s="204" t="s">
        <v>306</v>
      </c>
      <c r="B86" s="205" t="s">
        <v>163</v>
      </c>
      <c r="C86" s="206" t="s">
        <v>164</v>
      </c>
      <c r="D86" s="111" t="s">
        <v>307</v>
      </c>
      <c r="E86" s="197" t="s">
        <v>27</v>
      </c>
      <c r="F86" s="207">
        <v>0.2077</v>
      </c>
      <c r="G86" s="208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</row>
    <row r="87" spans="1:23" ht="24.75" customHeight="1">
      <c r="A87" s="209" t="s">
        <v>308</v>
      </c>
      <c r="B87" s="210" t="s">
        <v>167</v>
      </c>
      <c r="C87" s="117" t="s">
        <v>168</v>
      </c>
      <c r="D87" s="118" t="s">
        <v>309</v>
      </c>
      <c r="E87" s="211"/>
      <c r="F87" s="212">
        <v>0.379</v>
      </c>
      <c r="G87" s="187"/>
      <c r="H87" s="213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</row>
    <row r="88" spans="1:23" ht="33" customHeight="1">
      <c r="A88" s="215" t="s">
        <v>310</v>
      </c>
      <c r="B88" s="210" t="s">
        <v>169</v>
      </c>
      <c r="C88" s="117" t="s">
        <v>170</v>
      </c>
      <c r="D88" s="118" t="s">
        <v>311</v>
      </c>
      <c r="E88" s="211"/>
      <c r="F88" s="212">
        <v>0.83</v>
      </c>
      <c r="G88" s="187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</row>
    <row r="89" spans="1:23" ht="31.5" customHeight="1">
      <c r="A89" s="216"/>
      <c r="B89" s="217" t="s">
        <v>173</v>
      </c>
      <c r="C89" s="218" t="s">
        <v>174</v>
      </c>
      <c r="D89" s="219" t="s">
        <v>176</v>
      </c>
      <c r="E89" s="220"/>
      <c r="F89" s="221">
        <v>757</v>
      </c>
      <c r="G89" s="222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</row>
    <row r="90" spans="1:23" ht="12.75" customHeight="1">
      <c r="A90" s="223"/>
      <c r="B90" s="224"/>
      <c r="C90" s="101"/>
      <c r="D90" s="225"/>
      <c r="E90" s="101"/>
      <c r="F90" s="226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</row>
    <row r="91" spans="1:23" ht="12.75" customHeight="1">
      <c r="A91" s="226"/>
      <c r="B91" s="224"/>
      <c r="C91" s="101"/>
      <c r="D91" s="226"/>
      <c r="E91" s="101"/>
      <c r="F91" s="226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</row>
    <row r="92" spans="1:23" ht="12.75" customHeight="1">
      <c r="A92" s="226"/>
      <c r="B92" s="224"/>
      <c r="C92" s="101"/>
      <c r="D92" s="226"/>
      <c r="E92" s="101"/>
      <c r="F92" s="226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</row>
    <row r="93" spans="1:23" ht="12.75" customHeight="1">
      <c r="A93" s="226"/>
      <c r="B93" s="224"/>
      <c r="C93" s="101"/>
      <c r="D93" s="226"/>
      <c r="E93" s="101"/>
      <c r="F93" s="226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</row>
    <row r="94" spans="1:23" ht="12.75" customHeight="1">
      <c r="A94" s="226"/>
      <c r="B94" s="224"/>
      <c r="C94" s="101"/>
      <c r="D94" s="226"/>
      <c r="E94" s="101"/>
      <c r="F94" s="226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</row>
    <row r="95" spans="1:23" ht="12.75" customHeight="1">
      <c r="A95" s="226"/>
      <c r="B95" s="224"/>
      <c r="C95" s="101"/>
      <c r="D95" s="226"/>
      <c r="E95" s="101"/>
      <c r="F95" s="226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</row>
    <row r="96" spans="1:23" ht="12.75" customHeight="1">
      <c r="A96" s="226"/>
      <c r="B96" s="224"/>
      <c r="C96" s="101"/>
      <c r="D96" s="226"/>
      <c r="E96" s="101"/>
      <c r="F96" s="226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</row>
    <row r="97" spans="1:23" ht="12.75" customHeight="1">
      <c r="A97" s="226"/>
      <c r="B97" s="224"/>
      <c r="C97" s="101"/>
      <c r="D97" s="226"/>
      <c r="E97" s="101"/>
      <c r="F97" s="226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</row>
    <row r="98" spans="1:23" ht="12.75" customHeight="1">
      <c r="A98" s="226"/>
      <c r="B98" s="224"/>
      <c r="C98" s="101"/>
      <c r="D98" s="226"/>
      <c r="E98" s="101"/>
      <c r="F98" s="226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</row>
    <row r="99" spans="1:23" ht="12.75" customHeight="1">
      <c r="A99" s="226"/>
      <c r="B99" s="224"/>
      <c r="C99" s="101"/>
      <c r="D99" s="226"/>
      <c r="E99" s="101"/>
      <c r="F99" s="226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</row>
    <row r="100" spans="1:23" ht="12.75" customHeight="1">
      <c r="A100" s="226"/>
      <c r="B100" s="224"/>
      <c r="C100" s="101"/>
      <c r="D100" s="226"/>
      <c r="E100" s="101"/>
      <c r="F100" s="226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</row>
    <row r="101" spans="1:23" ht="12.75" customHeight="1">
      <c r="A101" s="226"/>
      <c r="B101" s="224"/>
      <c r="C101" s="101"/>
      <c r="D101" s="226"/>
      <c r="E101" s="101"/>
      <c r="F101" s="226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</row>
    <row r="102" spans="1:23" ht="12.75" customHeight="1">
      <c r="A102" s="226"/>
      <c r="B102" s="224"/>
      <c r="C102" s="101"/>
      <c r="D102" s="226"/>
      <c r="E102" s="101"/>
      <c r="F102" s="226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</row>
    <row r="103" spans="1:23" ht="12.75" customHeight="1">
      <c r="A103" s="226"/>
      <c r="B103" s="224"/>
      <c r="C103" s="101"/>
      <c r="D103" s="226"/>
      <c r="E103" s="101"/>
      <c r="F103" s="226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</row>
    <row r="104" spans="1:23" ht="12.75" customHeight="1">
      <c r="A104" s="226"/>
      <c r="B104" s="224"/>
      <c r="C104" s="101"/>
      <c r="D104" s="226"/>
      <c r="E104" s="101"/>
      <c r="F104" s="226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</row>
    <row r="105" spans="1:23" ht="12.75" customHeight="1">
      <c r="A105" s="226"/>
      <c r="B105" s="224"/>
      <c r="C105" s="101"/>
      <c r="D105" s="226"/>
      <c r="E105" s="101"/>
      <c r="F105" s="226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</row>
    <row r="106" spans="1:23" ht="12.75" customHeight="1">
      <c r="A106" s="226"/>
      <c r="B106" s="224"/>
      <c r="C106" s="101"/>
      <c r="D106" s="226"/>
      <c r="E106" s="101"/>
      <c r="F106" s="226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</row>
    <row r="107" spans="1:23" ht="12.75" customHeight="1">
      <c r="A107" s="226"/>
      <c r="B107" s="224"/>
      <c r="C107" s="101"/>
      <c r="D107" s="226"/>
      <c r="E107" s="101"/>
      <c r="F107" s="226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</row>
    <row r="108" spans="1:23" ht="12.75" customHeight="1">
      <c r="A108" s="226"/>
      <c r="B108" s="224"/>
      <c r="C108" s="101"/>
      <c r="D108" s="226"/>
      <c r="E108" s="101"/>
      <c r="F108" s="226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</row>
    <row r="109" spans="1:23" ht="12.75" customHeight="1">
      <c r="A109" s="226"/>
      <c r="B109" s="224"/>
      <c r="C109" s="101"/>
      <c r="D109" s="226"/>
      <c r="E109" s="101"/>
      <c r="F109" s="226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</row>
    <row r="110" spans="1:23" ht="12.75" customHeight="1">
      <c r="A110" s="226"/>
      <c r="B110" s="224"/>
      <c r="C110" s="101"/>
      <c r="D110" s="226"/>
      <c r="E110" s="101"/>
      <c r="F110" s="226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</row>
    <row r="111" spans="1:23" ht="12.75" customHeight="1">
      <c r="A111" s="226"/>
      <c r="B111" s="224"/>
      <c r="C111" s="101"/>
      <c r="D111" s="226"/>
      <c r="E111" s="101"/>
      <c r="F111" s="226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</row>
    <row r="112" spans="1:23" ht="12.75" customHeight="1">
      <c r="A112" s="226"/>
      <c r="B112" s="224"/>
      <c r="C112" s="101"/>
      <c r="D112" s="226"/>
      <c r="E112" s="101"/>
      <c r="F112" s="226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</row>
    <row r="113" spans="1:23" ht="12.75" customHeight="1">
      <c r="A113" s="226"/>
      <c r="B113" s="224"/>
      <c r="C113" s="101"/>
      <c r="D113" s="226"/>
      <c r="E113" s="101"/>
      <c r="F113" s="226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</row>
    <row r="114" spans="1:23" ht="12.75" customHeight="1">
      <c r="A114" s="226"/>
      <c r="B114" s="224"/>
      <c r="C114" s="101"/>
      <c r="D114" s="226"/>
      <c r="E114" s="101"/>
      <c r="F114" s="226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</row>
    <row r="115" spans="1:23" ht="12.75" customHeight="1">
      <c r="A115" s="226"/>
      <c r="B115" s="224"/>
      <c r="C115" s="101"/>
      <c r="D115" s="226"/>
      <c r="E115" s="101"/>
      <c r="F115" s="226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</row>
    <row r="116" spans="1:23" ht="12.75" customHeight="1">
      <c r="A116" s="226"/>
      <c r="B116" s="224"/>
      <c r="C116" s="101"/>
      <c r="D116" s="226"/>
      <c r="E116" s="101"/>
      <c r="F116" s="226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</row>
    <row r="117" spans="1:23" ht="12.75" customHeight="1">
      <c r="A117" s="226"/>
      <c r="B117" s="224"/>
      <c r="C117" s="101"/>
      <c r="D117" s="226"/>
      <c r="E117" s="101"/>
      <c r="F117" s="226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</row>
    <row r="118" spans="1:23" ht="12.75" customHeight="1">
      <c r="A118" s="226"/>
      <c r="B118" s="224"/>
      <c r="C118" s="101"/>
      <c r="D118" s="226"/>
      <c r="E118" s="101"/>
      <c r="F118" s="226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</row>
    <row r="119" spans="1:23" ht="12.75" customHeight="1">
      <c r="A119" s="226"/>
      <c r="B119" s="224"/>
      <c r="C119" s="101"/>
      <c r="D119" s="226"/>
      <c r="E119" s="101"/>
      <c r="F119" s="226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</row>
    <row r="120" spans="1:23" ht="12.75" customHeight="1">
      <c r="A120" s="226"/>
      <c r="B120" s="224"/>
      <c r="C120" s="101"/>
      <c r="D120" s="226"/>
      <c r="E120" s="101"/>
      <c r="F120" s="226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</row>
    <row r="121" spans="1:23" ht="12.75" customHeight="1">
      <c r="A121" s="226"/>
      <c r="B121" s="224"/>
      <c r="C121" s="101"/>
      <c r="D121" s="226"/>
      <c r="E121" s="101"/>
      <c r="F121" s="226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</row>
    <row r="122" spans="1:23" ht="12.75" customHeight="1">
      <c r="A122" s="226"/>
      <c r="B122" s="224"/>
      <c r="C122" s="101"/>
      <c r="D122" s="226"/>
      <c r="E122" s="101"/>
      <c r="F122" s="226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</row>
    <row r="123" spans="1:23" ht="12.75" customHeight="1">
      <c r="A123" s="226"/>
      <c r="B123" s="224"/>
      <c r="C123" s="101"/>
      <c r="D123" s="226"/>
      <c r="E123" s="101"/>
      <c r="F123" s="226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</row>
    <row r="124" spans="1:23" ht="12.75" customHeight="1">
      <c r="A124" s="226"/>
      <c r="B124" s="224"/>
      <c r="C124" s="101"/>
      <c r="D124" s="226"/>
      <c r="E124" s="101"/>
      <c r="F124" s="226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</row>
    <row r="125" spans="1:23" ht="12.75" customHeight="1">
      <c r="A125" s="226"/>
      <c r="B125" s="224"/>
      <c r="C125" s="101"/>
      <c r="D125" s="226"/>
      <c r="E125" s="101"/>
      <c r="F125" s="226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</row>
    <row r="126" spans="1:23" ht="12.75" customHeight="1">
      <c r="A126" s="226"/>
      <c r="B126" s="224"/>
      <c r="C126" s="101"/>
      <c r="D126" s="226"/>
      <c r="E126" s="101"/>
      <c r="F126" s="226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</row>
    <row r="127" spans="1:23" ht="12.75" customHeight="1">
      <c r="A127" s="226"/>
      <c r="B127" s="224"/>
      <c r="C127" s="101"/>
      <c r="D127" s="226"/>
      <c r="E127" s="101"/>
      <c r="F127" s="226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</row>
    <row r="128" spans="1:23" ht="12.75" customHeight="1">
      <c r="A128" s="226"/>
      <c r="B128" s="224"/>
      <c r="C128" s="101"/>
      <c r="D128" s="226"/>
      <c r="E128" s="101"/>
      <c r="F128" s="226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</row>
    <row r="129" spans="1:23" ht="12.75" customHeight="1">
      <c r="A129" s="226"/>
      <c r="B129" s="224"/>
      <c r="C129" s="101"/>
      <c r="D129" s="226"/>
      <c r="E129" s="101"/>
      <c r="F129" s="226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</row>
    <row r="130" spans="1:23" ht="12.75" customHeight="1">
      <c r="A130" s="226"/>
      <c r="B130" s="224"/>
      <c r="C130" s="101"/>
      <c r="D130" s="226"/>
      <c r="E130" s="101"/>
      <c r="F130" s="226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</row>
    <row r="131" spans="1:23" ht="12.75" customHeight="1">
      <c r="A131" s="226"/>
      <c r="B131" s="224"/>
      <c r="C131" s="101"/>
      <c r="D131" s="226"/>
      <c r="E131" s="101"/>
      <c r="F131" s="226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</row>
    <row r="132" spans="1:23" ht="12.75" customHeight="1">
      <c r="A132" s="226"/>
      <c r="B132" s="224"/>
      <c r="C132" s="101"/>
      <c r="D132" s="226"/>
      <c r="E132" s="101"/>
      <c r="F132" s="226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</row>
    <row r="133" spans="1:23" ht="12.75" customHeight="1">
      <c r="A133" s="226"/>
      <c r="B133" s="224"/>
      <c r="C133" s="101"/>
      <c r="D133" s="226"/>
      <c r="E133" s="101"/>
      <c r="F133" s="226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</row>
    <row r="134" spans="1:23" ht="12.75" customHeight="1">
      <c r="A134" s="226"/>
      <c r="B134" s="224"/>
      <c r="C134" s="101"/>
      <c r="D134" s="226"/>
      <c r="E134" s="101"/>
      <c r="F134" s="226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</row>
    <row r="135" spans="1:23" ht="12.75" customHeight="1">
      <c r="A135" s="226"/>
      <c r="B135" s="224"/>
      <c r="C135" s="101"/>
      <c r="D135" s="226"/>
      <c r="E135" s="101"/>
      <c r="F135" s="226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</row>
    <row r="136" spans="1:23" ht="12.75" customHeight="1">
      <c r="A136" s="226"/>
      <c r="B136" s="224"/>
      <c r="C136" s="101"/>
      <c r="D136" s="226"/>
      <c r="E136" s="101"/>
      <c r="F136" s="226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</row>
    <row r="137" spans="1:23" ht="12.75" customHeight="1">
      <c r="A137" s="226"/>
      <c r="B137" s="224"/>
      <c r="C137" s="101"/>
      <c r="D137" s="226"/>
      <c r="E137" s="101"/>
      <c r="F137" s="226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</row>
    <row r="138" spans="1:23" ht="12.75" customHeight="1">
      <c r="A138" s="226"/>
      <c r="B138" s="224"/>
      <c r="C138" s="101"/>
      <c r="D138" s="226"/>
      <c r="E138" s="101"/>
      <c r="F138" s="226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</row>
    <row r="139" spans="1:23" ht="12.75" customHeight="1">
      <c r="A139" s="226"/>
      <c r="B139" s="224"/>
      <c r="C139" s="101"/>
      <c r="D139" s="226"/>
      <c r="E139" s="101"/>
      <c r="F139" s="226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</row>
    <row r="140" spans="1:23" ht="12.75" customHeight="1">
      <c r="A140" s="226"/>
      <c r="B140" s="224"/>
      <c r="C140" s="101"/>
      <c r="D140" s="226"/>
      <c r="E140" s="101"/>
      <c r="F140" s="226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</row>
    <row r="141" spans="1:23" ht="12.75" customHeight="1">
      <c r="A141" s="226"/>
      <c r="B141" s="224"/>
      <c r="C141" s="101"/>
      <c r="D141" s="226"/>
      <c r="E141" s="101"/>
      <c r="F141" s="226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</row>
    <row r="142" spans="1:23" ht="12.75" customHeight="1">
      <c r="A142" s="226"/>
      <c r="B142" s="224"/>
      <c r="C142" s="101"/>
      <c r="D142" s="226"/>
      <c r="E142" s="101"/>
      <c r="F142" s="226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</row>
    <row r="143" spans="1:23" ht="12.75" customHeight="1">
      <c r="A143" s="226"/>
      <c r="B143" s="224"/>
      <c r="C143" s="101"/>
      <c r="D143" s="226"/>
      <c r="E143" s="101"/>
      <c r="F143" s="226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</row>
    <row r="144" spans="1:23" ht="12.75" customHeight="1">
      <c r="A144" s="226"/>
      <c r="B144" s="224"/>
      <c r="C144" s="101"/>
      <c r="D144" s="226"/>
      <c r="E144" s="101"/>
      <c r="F144" s="226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</row>
    <row r="145" spans="1:23" ht="12.75" customHeight="1">
      <c r="A145" s="226"/>
      <c r="B145" s="224"/>
      <c r="C145" s="101"/>
      <c r="D145" s="226"/>
      <c r="E145" s="101"/>
      <c r="F145" s="226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</row>
    <row r="146" spans="1:23" ht="12.75" customHeight="1">
      <c r="A146" s="226"/>
      <c r="B146" s="224"/>
      <c r="C146" s="101"/>
      <c r="D146" s="226"/>
      <c r="E146" s="101"/>
      <c r="F146" s="226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</row>
    <row r="147" spans="1:23" ht="12.75" customHeight="1">
      <c r="A147" s="226"/>
      <c r="B147" s="224"/>
      <c r="C147" s="101"/>
      <c r="D147" s="226"/>
      <c r="E147" s="101"/>
      <c r="F147" s="226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</row>
    <row r="148" spans="1:23" ht="12.75" customHeight="1">
      <c r="A148" s="226"/>
      <c r="B148" s="224"/>
      <c r="C148" s="101"/>
      <c r="D148" s="226"/>
      <c r="E148" s="101"/>
      <c r="F148" s="226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</row>
    <row r="149" spans="1:23" ht="12.75" customHeight="1">
      <c r="A149" s="226"/>
      <c r="B149" s="224"/>
      <c r="C149" s="101"/>
      <c r="D149" s="226"/>
      <c r="E149" s="101"/>
      <c r="F149" s="226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</row>
    <row r="150" spans="1:23" ht="12.75" customHeight="1">
      <c r="A150" s="226"/>
      <c r="B150" s="224"/>
      <c r="C150" s="101"/>
      <c r="D150" s="226"/>
      <c r="E150" s="101"/>
      <c r="F150" s="226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</row>
    <row r="151" spans="1:23" ht="12.75" customHeight="1">
      <c r="A151" s="226"/>
      <c r="B151" s="224"/>
      <c r="C151" s="101"/>
      <c r="D151" s="226"/>
      <c r="E151" s="101"/>
      <c r="F151" s="226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</row>
    <row r="152" spans="1:23" ht="12.75" customHeight="1">
      <c r="A152" s="226"/>
      <c r="B152" s="224"/>
      <c r="C152" s="101"/>
      <c r="D152" s="226"/>
      <c r="E152" s="101"/>
      <c r="F152" s="226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</row>
    <row r="153" spans="1:23" ht="12.75" customHeight="1">
      <c r="A153" s="226"/>
      <c r="B153" s="224"/>
      <c r="C153" s="101"/>
      <c r="D153" s="226"/>
      <c r="E153" s="101"/>
      <c r="F153" s="226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</row>
    <row r="154" spans="1:23" ht="12.75" customHeight="1">
      <c r="A154" s="226"/>
      <c r="B154" s="224"/>
      <c r="C154" s="101"/>
      <c r="D154" s="226"/>
      <c r="E154" s="101"/>
      <c r="F154" s="226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</row>
    <row r="155" spans="1:23" ht="12.75" customHeight="1">
      <c r="A155" s="226"/>
      <c r="B155" s="224"/>
      <c r="C155" s="101"/>
      <c r="D155" s="226"/>
      <c r="E155" s="101"/>
      <c r="F155" s="226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</row>
    <row r="156" spans="1:23" ht="12.75" customHeight="1">
      <c r="A156" s="226"/>
      <c r="B156" s="224"/>
      <c r="C156" s="101"/>
      <c r="D156" s="226"/>
      <c r="E156" s="101"/>
      <c r="F156" s="226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</row>
    <row r="157" spans="1:23" ht="12.75" customHeight="1">
      <c r="A157" s="226"/>
      <c r="B157" s="224"/>
      <c r="C157" s="101"/>
      <c r="D157" s="226"/>
      <c r="E157" s="101"/>
      <c r="F157" s="226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</row>
    <row r="158" spans="1:23" ht="12.75" customHeight="1">
      <c r="A158" s="226"/>
      <c r="B158" s="224"/>
      <c r="C158" s="101"/>
      <c r="D158" s="226"/>
      <c r="E158" s="101"/>
      <c r="F158" s="226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</row>
    <row r="159" spans="1:23" ht="12.75" customHeight="1">
      <c r="A159" s="226"/>
      <c r="B159" s="224"/>
      <c r="C159" s="101"/>
      <c r="D159" s="226"/>
      <c r="E159" s="101"/>
      <c r="F159" s="226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</row>
    <row r="160" spans="1:23" ht="12.75" customHeight="1">
      <c r="A160" s="226"/>
      <c r="B160" s="224"/>
      <c r="C160" s="101"/>
      <c r="D160" s="226"/>
      <c r="E160" s="101"/>
      <c r="F160" s="226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</row>
    <row r="161" spans="1:23" ht="12.75" customHeight="1">
      <c r="A161" s="226"/>
      <c r="B161" s="224"/>
      <c r="C161" s="101"/>
      <c r="D161" s="226"/>
      <c r="E161" s="101"/>
      <c r="F161" s="226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</row>
    <row r="162" spans="1:23" ht="12.75" customHeight="1">
      <c r="A162" s="226"/>
      <c r="B162" s="224"/>
      <c r="C162" s="101"/>
      <c r="D162" s="226"/>
      <c r="E162" s="101"/>
      <c r="F162" s="226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</row>
    <row r="163" spans="1:23" ht="12.75" customHeight="1">
      <c r="A163" s="226"/>
      <c r="B163" s="224"/>
      <c r="C163" s="101"/>
      <c r="D163" s="226"/>
      <c r="E163" s="101"/>
      <c r="F163" s="226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</row>
    <row r="164" spans="1:23" ht="12.75" customHeight="1">
      <c r="A164" s="226"/>
      <c r="B164" s="224"/>
      <c r="C164" s="101"/>
      <c r="D164" s="226"/>
      <c r="E164" s="101"/>
      <c r="F164" s="226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</row>
    <row r="165" spans="1:23" ht="12.75" customHeight="1">
      <c r="A165" s="226"/>
      <c r="B165" s="224"/>
      <c r="C165" s="101"/>
      <c r="D165" s="226"/>
      <c r="E165" s="101"/>
      <c r="F165" s="226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</row>
    <row r="166" spans="1:23" ht="12.75" customHeight="1">
      <c r="A166" s="226"/>
      <c r="B166" s="224"/>
      <c r="C166" s="101"/>
      <c r="D166" s="226"/>
      <c r="E166" s="101"/>
      <c r="F166" s="226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</row>
    <row r="167" spans="1:23" ht="12.75" customHeight="1">
      <c r="A167" s="226"/>
      <c r="B167" s="224"/>
      <c r="C167" s="101"/>
      <c r="D167" s="226"/>
      <c r="E167" s="101"/>
      <c r="F167" s="226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</row>
    <row r="168" spans="1:23" ht="12.75" customHeight="1">
      <c r="A168" s="226"/>
      <c r="B168" s="224"/>
      <c r="C168" s="101"/>
      <c r="D168" s="226"/>
      <c r="E168" s="101"/>
      <c r="F168" s="226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</row>
    <row r="169" spans="1:23" ht="12.75" customHeight="1">
      <c r="A169" s="226"/>
      <c r="B169" s="224"/>
      <c r="C169" s="101"/>
      <c r="D169" s="226"/>
      <c r="E169" s="101"/>
      <c r="F169" s="226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</row>
    <row r="170" spans="1:23" ht="12.75" customHeight="1">
      <c r="A170" s="226"/>
      <c r="B170" s="224"/>
      <c r="C170" s="101"/>
      <c r="D170" s="226"/>
      <c r="E170" s="101"/>
      <c r="F170" s="226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</row>
    <row r="171" spans="1:23" ht="12.75" customHeight="1">
      <c r="A171" s="226"/>
      <c r="B171" s="224"/>
      <c r="C171" s="101"/>
      <c r="D171" s="226"/>
      <c r="E171" s="101"/>
      <c r="F171" s="226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</row>
    <row r="172" spans="1:23" ht="12.75" customHeight="1">
      <c r="A172" s="226"/>
      <c r="B172" s="224"/>
      <c r="C172" s="101"/>
      <c r="D172" s="226"/>
      <c r="E172" s="101"/>
      <c r="F172" s="226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</row>
    <row r="173" spans="1:23" ht="12.75" customHeight="1">
      <c r="A173" s="226"/>
      <c r="B173" s="224"/>
      <c r="C173" s="101"/>
      <c r="D173" s="226"/>
      <c r="E173" s="101"/>
      <c r="F173" s="226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</row>
    <row r="174" spans="1:23" ht="12.75" customHeight="1">
      <c r="A174" s="226"/>
      <c r="B174" s="224"/>
      <c r="C174" s="101"/>
      <c r="D174" s="226"/>
      <c r="E174" s="101"/>
      <c r="F174" s="226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</row>
    <row r="175" spans="1:23" ht="12.75" customHeight="1">
      <c r="A175" s="226"/>
      <c r="B175" s="224"/>
      <c r="C175" s="101"/>
      <c r="D175" s="226"/>
      <c r="E175" s="101"/>
      <c r="F175" s="226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</row>
    <row r="176" spans="1:23" ht="12.75" customHeight="1">
      <c r="A176" s="226"/>
      <c r="B176" s="224"/>
      <c r="C176" s="101"/>
      <c r="D176" s="226"/>
      <c r="E176" s="101"/>
      <c r="F176" s="226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</row>
    <row r="177" spans="1:23" ht="12.75" customHeight="1">
      <c r="A177" s="226"/>
      <c r="B177" s="224"/>
      <c r="C177" s="101"/>
      <c r="D177" s="226"/>
      <c r="E177" s="101"/>
      <c r="F177" s="226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</row>
    <row r="178" spans="1:23" ht="12.75" customHeight="1">
      <c r="A178" s="226"/>
      <c r="B178" s="224"/>
      <c r="C178" s="101"/>
      <c r="D178" s="226"/>
      <c r="E178" s="101"/>
      <c r="F178" s="226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</row>
    <row r="179" spans="1:23" ht="12.75" customHeight="1">
      <c r="A179" s="226"/>
      <c r="B179" s="224"/>
      <c r="C179" s="101"/>
      <c r="D179" s="226"/>
      <c r="E179" s="101"/>
      <c r="F179" s="226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</row>
    <row r="180" spans="1:23" ht="12.75" customHeight="1">
      <c r="A180" s="226"/>
      <c r="B180" s="224"/>
      <c r="C180" s="101"/>
      <c r="D180" s="226"/>
      <c r="E180" s="101"/>
      <c r="F180" s="226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</row>
    <row r="181" spans="1:23" ht="12.75" customHeight="1">
      <c r="A181" s="226"/>
      <c r="B181" s="224"/>
      <c r="C181" s="101"/>
      <c r="D181" s="226"/>
      <c r="E181" s="101"/>
      <c r="F181" s="226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</row>
    <row r="182" spans="1:23" ht="12.75" customHeight="1">
      <c r="A182" s="226"/>
      <c r="B182" s="224"/>
      <c r="C182" s="101"/>
      <c r="D182" s="226"/>
      <c r="E182" s="101"/>
      <c r="F182" s="226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</row>
    <row r="183" spans="1:23" ht="12.75" customHeight="1">
      <c r="A183" s="226"/>
      <c r="B183" s="224"/>
      <c r="C183" s="101"/>
      <c r="D183" s="226"/>
      <c r="E183" s="101"/>
      <c r="F183" s="226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</row>
    <row r="184" spans="1:23" ht="12.75" customHeight="1">
      <c r="A184" s="226"/>
      <c r="B184" s="224"/>
      <c r="C184" s="101"/>
      <c r="D184" s="226"/>
      <c r="E184" s="101"/>
      <c r="F184" s="226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</row>
    <row r="185" spans="1:23" ht="12.75" customHeight="1">
      <c r="A185" s="226"/>
      <c r="B185" s="224"/>
      <c r="C185" s="101"/>
      <c r="D185" s="226"/>
      <c r="E185" s="101"/>
      <c r="F185" s="226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</row>
    <row r="186" spans="1:23" ht="12.75" customHeight="1">
      <c r="A186" s="226"/>
      <c r="B186" s="224"/>
      <c r="C186" s="101"/>
      <c r="D186" s="226"/>
      <c r="E186" s="101"/>
      <c r="F186" s="226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</row>
    <row r="187" spans="1:23" ht="12.75" customHeight="1">
      <c r="A187" s="226"/>
      <c r="B187" s="224"/>
      <c r="C187" s="101"/>
      <c r="D187" s="226"/>
      <c r="E187" s="101"/>
      <c r="F187" s="226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</row>
    <row r="188" spans="1:23" ht="12.75" customHeight="1">
      <c r="A188" s="226"/>
      <c r="B188" s="224"/>
      <c r="C188" s="101"/>
      <c r="D188" s="226"/>
      <c r="E188" s="101"/>
      <c r="F188" s="226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</row>
    <row r="189" spans="1:23" ht="12.75" customHeight="1">
      <c r="A189" s="226"/>
      <c r="B189" s="224"/>
      <c r="C189" s="101"/>
      <c r="D189" s="226"/>
      <c r="E189" s="101"/>
      <c r="F189" s="226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</row>
    <row r="190" spans="1:23" ht="12.75" customHeight="1">
      <c r="A190" s="226"/>
      <c r="B190" s="224"/>
      <c r="C190" s="101"/>
      <c r="D190" s="226"/>
      <c r="E190" s="101"/>
      <c r="F190" s="226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</row>
    <row r="191" spans="1:23" ht="12.75" customHeight="1">
      <c r="A191" s="226"/>
      <c r="B191" s="224"/>
      <c r="C191" s="101"/>
      <c r="D191" s="226"/>
      <c r="E191" s="101"/>
      <c r="F191" s="226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</row>
    <row r="192" spans="1:23" ht="12.75" customHeight="1">
      <c r="A192" s="226"/>
      <c r="B192" s="224"/>
      <c r="C192" s="101"/>
      <c r="D192" s="226"/>
      <c r="E192" s="101"/>
      <c r="F192" s="226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</row>
    <row r="193" spans="1:23" ht="12.75" customHeight="1">
      <c r="A193" s="226"/>
      <c r="B193" s="224"/>
      <c r="C193" s="101"/>
      <c r="D193" s="226"/>
      <c r="E193" s="101"/>
      <c r="F193" s="226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</row>
    <row r="194" spans="1:23" ht="12.75" customHeight="1">
      <c r="A194" s="226"/>
      <c r="B194" s="224"/>
      <c r="C194" s="101"/>
      <c r="D194" s="226"/>
      <c r="E194" s="101"/>
      <c r="F194" s="226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</row>
    <row r="195" spans="1:23" ht="12.75" customHeight="1">
      <c r="A195" s="226"/>
      <c r="B195" s="224"/>
      <c r="C195" s="101"/>
      <c r="D195" s="226"/>
      <c r="E195" s="101"/>
      <c r="F195" s="226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</row>
    <row r="196" spans="1:23" ht="12.75" customHeight="1">
      <c r="A196" s="226"/>
      <c r="B196" s="224"/>
      <c r="C196" s="101"/>
      <c r="D196" s="226"/>
      <c r="E196" s="101"/>
      <c r="F196" s="226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</row>
    <row r="197" spans="1:23" ht="12.75" customHeight="1">
      <c r="A197" s="226"/>
      <c r="B197" s="224"/>
      <c r="C197" s="101"/>
      <c r="D197" s="226"/>
      <c r="E197" s="101"/>
      <c r="F197" s="226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</row>
    <row r="198" spans="1:23" ht="12.75" customHeight="1">
      <c r="A198" s="226"/>
      <c r="B198" s="224"/>
      <c r="C198" s="101"/>
      <c r="D198" s="226"/>
      <c r="E198" s="101"/>
      <c r="F198" s="226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</row>
    <row r="199" spans="1:23" ht="12.75" customHeight="1">
      <c r="A199" s="226"/>
      <c r="B199" s="224"/>
      <c r="C199" s="101"/>
      <c r="D199" s="226"/>
      <c r="E199" s="101"/>
      <c r="F199" s="226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</row>
    <row r="200" spans="1:23" ht="12.75" customHeight="1">
      <c r="A200" s="226"/>
      <c r="B200" s="224"/>
      <c r="C200" s="101"/>
      <c r="D200" s="226"/>
      <c r="E200" s="101"/>
      <c r="F200" s="226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</row>
    <row r="201" spans="1:23" ht="12.75" customHeight="1">
      <c r="A201" s="226"/>
      <c r="B201" s="224"/>
      <c r="C201" s="101"/>
      <c r="D201" s="226"/>
      <c r="E201" s="101"/>
      <c r="F201" s="226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</row>
    <row r="202" spans="1:23" ht="12.75" customHeight="1">
      <c r="A202" s="226"/>
      <c r="B202" s="224"/>
      <c r="C202" s="101"/>
      <c r="D202" s="226"/>
      <c r="E202" s="101"/>
      <c r="F202" s="226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</row>
    <row r="203" spans="1:23" ht="12.75" customHeight="1">
      <c r="A203" s="226"/>
      <c r="B203" s="224"/>
      <c r="C203" s="101"/>
      <c r="D203" s="226"/>
      <c r="E203" s="101"/>
      <c r="F203" s="226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</row>
    <row r="204" spans="1:23" ht="12.75" customHeight="1">
      <c r="A204" s="226"/>
      <c r="B204" s="224"/>
      <c r="C204" s="101"/>
      <c r="D204" s="226"/>
      <c r="E204" s="101"/>
      <c r="F204" s="226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</row>
    <row r="205" spans="1:23" ht="12.75" customHeight="1">
      <c r="A205" s="226"/>
      <c r="B205" s="224"/>
      <c r="C205" s="101"/>
      <c r="D205" s="226"/>
      <c r="E205" s="101"/>
      <c r="F205" s="226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</row>
    <row r="206" spans="1:23" ht="12.75" customHeight="1">
      <c r="A206" s="226"/>
      <c r="B206" s="224"/>
      <c r="C206" s="101"/>
      <c r="D206" s="226"/>
      <c r="E206" s="101"/>
      <c r="F206" s="226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</row>
    <row r="207" spans="1:23" ht="12.75" customHeight="1">
      <c r="A207" s="226"/>
      <c r="B207" s="224"/>
      <c r="C207" s="101"/>
      <c r="D207" s="226"/>
      <c r="E207" s="101"/>
      <c r="F207" s="226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</row>
    <row r="208" spans="1:23" ht="12.75" customHeight="1">
      <c r="A208" s="226"/>
      <c r="B208" s="224"/>
      <c r="C208" s="101"/>
      <c r="D208" s="226"/>
      <c r="E208" s="101"/>
      <c r="F208" s="226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</row>
    <row r="209" spans="1:23" ht="12.75" customHeight="1">
      <c r="A209" s="226"/>
      <c r="B209" s="224"/>
      <c r="C209" s="101"/>
      <c r="D209" s="226"/>
      <c r="E209" s="101"/>
      <c r="F209" s="226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</row>
    <row r="210" spans="1:23" ht="12.75" customHeight="1">
      <c r="A210" s="226"/>
      <c r="B210" s="224"/>
      <c r="C210" s="101"/>
      <c r="D210" s="226"/>
      <c r="E210" s="101"/>
      <c r="F210" s="226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</row>
    <row r="211" spans="1:23" ht="12.75" customHeight="1">
      <c r="A211" s="226"/>
      <c r="B211" s="224"/>
      <c r="C211" s="101"/>
      <c r="D211" s="226"/>
      <c r="E211" s="101"/>
      <c r="F211" s="226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</row>
    <row r="212" spans="1:23" ht="12.75" customHeight="1">
      <c r="A212" s="226"/>
      <c r="B212" s="224"/>
      <c r="C212" s="101"/>
      <c r="D212" s="226"/>
      <c r="E212" s="101"/>
      <c r="F212" s="226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</row>
    <row r="213" spans="1:23" ht="12.75" customHeight="1">
      <c r="A213" s="226"/>
      <c r="B213" s="224"/>
      <c r="C213" s="101"/>
      <c r="D213" s="226"/>
      <c r="E213" s="101"/>
      <c r="F213" s="226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</row>
    <row r="214" spans="1:23" ht="12.75" customHeight="1">
      <c r="A214" s="226"/>
      <c r="B214" s="224"/>
      <c r="C214" s="101"/>
      <c r="D214" s="226"/>
      <c r="E214" s="101"/>
      <c r="F214" s="226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</row>
    <row r="215" spans="1:23" ht="12.75" customHeight="1">
      <c r="A215" s="226"/>
      <c r="B215" s="224"/>
      <c r="C215" s="101"/>
      <c r="D215" s="226"/>
      <c r="E215" s="101"/>
      <c r="F215" s="226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</row>
    <row r="216" spans="1:23" ht="12.75" customHeight="1">
      <c r="A216" s="226"/>
      <c r="B216" s="224"/>
      <c r="C216" s="101"/>
      <c r="D216" s="226"/>
      <c r="E216" s="101"/>
      <c r="F216" s="226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</row>
    <row r="217" spans="1:23" ht="12.75" customHeight="1">
      <c r="A217" s="226"/>
      <c r="B217" s="224"/>
      <c r="C217" s="101"/>
      <c r="D217" s="226"/>
      <c r="E217" s="101"/>
      <c r="F217" s="226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</row>
    <row r="218" spans="1:23" ht="12.75" customHeight="1">
      <c r="A218" s="226"/>
      <c r="B218" s="224"/>
      <c r="C218" s="101"/>
      <c r="D218" s="226"/>
      <c r="E218" s="101"/>
      <c r="F218" s="226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</row>
    <row r="219" spans="1:23" ht="12.75" customHeight="1">
      <c r="A219" s="226"/>
      <c r="B219" s="224"/>
      <c r="C219" s="101"/>
      <c r="D219" s="226"/>
      <c r="E219" s="101"/>
      <c r="F219" s="226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</row>
    <row r="220" spans="1:23" ht="12.75" customHeight="1">
      <c r="A220" s="226"/>
      <c r="B220" s="224"/>
      <c r="C220" s="101"/>
      <c r="D220" s="226"/>
      <c r="E220" s="101"/>
      <c r="F220" s="226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</row>
    <row r="221" spans="1:23" ht="12.75" customHeight="1">
      <c r="A221" s="226"/>
      <c r="B221" s="224"/>
      <c r="C221" s="101"/>
      <c r="D221" s="226"/>
      <c r="E221" s="101"/>
      <c r="F221" s="226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</row>
    <row r="222" spans="1:23" ht="12.75" customHeight="1">
      <c r="A222" s="226"/>
      <c r="B222" s="224"/>
      <c r="C222" s="101"/>
      <c r="D222" s="226"/>
      <c r="E222" s="101"/>
      <c r="F222" s="226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</row>
    <row r="223" spans="1:23" ht="12.75" customHeight="1">
      <c r="A223" s="226"/>
      <c r="B223" s="224"/>
      <c r="C223" s="101"/>
      <c r="D223" s="226"/>
      <c r="E223" s="101"/>
      <c r="F223" s="226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</row>
    <row r="224" spans="1:23" ht="12.75" customHeight="1">
      <c r="A224" s="226"/>
      <c r="B224" s="224"/>
      <c r="C224" s="101"/>
      <c r="D224" s="226"/>
      <c r="E224" s="101"/>
      <c r="F224" s="226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</row>
    <row r="225" spans="1:23" ht="12.75" customHeight="1">
      <c r="A225" s="226"/>
      <c r="B225" s="224"/>
      <c r="C225" s="101"/>
      <c r="D225" s="226"/>
      <c r="E225" s="101"/>
      <c r="F225" s="226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</row>
    <row r="226" spans="1:23" ht="12.75" customHeight="1">
      <c r="A226" s="226"/>
      <c r="B226" s="224"/>
      <c r="C226" s="101"/>
      <c r="D226" s="226"/>
      <c r="E226" s="101"/>
      <c r="F226" s="226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</row>
    <row r="227" spans="1:23" ht="12.75" customHeight="1">
      <c r="A227" s="226"/>
      <c r="B227" s="224"/>
      <c r="C227" s="101"/>
      <c r="D227" s="226"/>
      <c r="E227" s="101"/>
      <c r="F227" s="226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</row>
    <row r="228" spans="1:23" ht="12.75" customHeight="1">
      <c r="A228" s="226"/>
      <c r="B228" s="224"/>
      <c r="C228" s="101"/>
      <c r="D228" s="226"/>
      <c r="E228" s="101"/>
      <c r="F228" s="226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</row>
    <row r="229" spans="1:23" ht="12.75" customHeight="1">
      <c r="A229" s="226"/>
      <c r="B229" s="224"/>
      <c r="C229" s="101"/>
      <c r="D229" s="226"/>
      <c r="E229" s="101"/>
      <c r="F229" s="226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</row>
    <row r="230" spans="1:23" ht="12.75" customHeight="1">
      <c r="A230" s="226"/>
      <c r="B230" s="224"/>
      <c r="C230" s="101"/>
      <c r="D230" s="226"/>
      <c r="E230" s="101"/>
      <c r="F230" s="226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</row>
    <row r="231" spans="1:23" ht="12.75" customHeight="1">
      <c r="A231" s="226"/>
      <c r="B231" s="224"/>
      <c r="C231" s="101"/>
      <c r="D231" s="226"/>
      <c r="E231" s="101"/>
      <c r="F231" s="226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</row>
    <row r="232" spans="1:23" ht="12.75" customHeight="1">
      <c r="A232" s="226"/>
      <c r="B232" s="224"/>
      <c r="C232" s="101"/>
      <c r="D232" s="226"/>
      <c r="E232" s="101"/>
      <c r="F232" s="226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</row>
    <row r="233" spans="1:23" ht="12.75" customHeight="1">
      <c r="A233" s="226"/>
      <c r="B233" s="224"/>
      <c r="C233" s="101"/>
      <c r="D233" s="226"/>
      <c r="E233" s="101"/>
      <c r="F233" s="226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</row>
    <row r="234" spans="1:23" ht="12.75" customHeight="1">
      <c r="A234" s="226"/>
      <c r="B234" s="224"/>
      <c r="C234" s="101"/>
      <c r="D234" s="226"/>
      <c r="E234" s="101"/>
      <c r="F234" s="226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</row>
    <row r="235" spans="1:23" ht="12.75" customHeight="1">
      <c r="A235" s="226"/>
      <c r="B235" s="224"/>
      <c r="C235" s="101"/>
      <c r="D235" s="226"/>
      <c r="E235" s="101"/>
      <c r="F235" s="226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</row>
    <row r="236" spans="1:23" ht="12.75" customHeight="1">
      <c r="A236" s="226"/>
      <c r="B236" s="224"/>
      <c r="C236" s="101"/>
      <c r="D236" s="226"/>
      <c r="E236" s="101"/>
      <c r="F236" s="226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</row>
    <row r="237" spans="1:23" ht="12.75" customHeight="1">
      <c r="A237" s="226"/>
      <c r="B237" s="224"/>
      <c r="C237" s="101"/>
      <c r="D237" s="226"/>
      <c r="E237" s="101"/>
      <c r="F237" s="226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</row>
    <row r="238" spans="1:23" ht="12.75" customHeight="1">
      <c r="A238" s="226"/>
      <c r="B238" s="224"/>
      <c r="C238" s="101"/>
      <c r="D238" s="226"/>
      <c r="E238" s="101"/>
      <c r="F238" s="226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</row>
    <row r="239" spans="1:23" ht="12.75" customHeight="1">
      <c r="A239" s="226"/>
      <c r="B239" s="224"/>
      <c r="C239" s="101"/>
      <c r="D239" s="226"/>
      <c r="E239" s="101"/>
      <c r="F239" s="226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</row>
    <row r="240" spans="1:23" ht="12.75" customHeight="1">
      <c r="A240" s="226"/>
      <c r="B240" s="224"/>
      <c r="C240" s="101"/>
      <c r="D240" s="226"/>
      <c r="E240" s="101"/>
      <c r="F240" s="226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</row>
    <row r="241" spans="1:23" ht="12.75" customHeight="1">
      <c r="A241" s="226"/>
      <c r="B241" s="224"/>
      <c r="C241" s="101"/>
      <c r="D241" s="226"/>
      <c r="E241" s="101"/>
      <c r="F241" s="226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</row>
    <row r="242" spans="1:23" ht="12.75" customHeight="1">
      <c r="A242" s="226"/>
      <c r="B242" s="224"/>
      <c r="C242" s="101"/>
      <c r="D242" s="226"/>
      <c r="E242" s="101"/>
      <c r="F242" s="226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</row>
    <row r="243" spans="1:23" ht="12.75" customHeight="1">
      <c r="A243" s="226"/>
      <c r="B243" s="224"/>
      <c r="C243" s="101"/>
      <c r="D243" s="226"/>
      <c r="E243" s="101"/>
      <c r="F243" s="226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</row>
    <row r="244" spans="1:23" ht="12.75" customHeight="1">
      <c r="A244" s="226"/>
      <c r="B244" s="224"/>
      <c r="C244" s="101"/>
      <c r="D244" s="226"/>
      <c r="E244" s="101"/>
      <c r="F244" s="226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</row>
    <row r="245" spans="1:23" ht="12.75" customHeight="1">
      <c r="A245" s="226"/>
      <c r="B245" s="224"/>
      <c r="C245" s="101"/>
      <c r="D245" s="226"/>
      <c r="E245" s="101"/>
      <c r="F245" s="226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</row>
    <row r="246" spans="1:23" ht="12.75" customHeight="1">
      <c r="A246" s="226"/>
      <c r="B246" s="224"/>
      <c r="C246" s="101"/>
      <c r="D246" s="226"/>
      <c r="E246" s="101"/>
      <c r="F246" s="226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</row>
    <row r="247" spans="1:23" ht="12.75" customHeight="1">
      <c r="A247" s="226"/>
      <c r="B247" s="224"/>
      <c r="C247" s="101"/>
      <c r="D247" s="226"/>
      <c r="E247" s="101"/>
      <c r="F247" s="226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</row>
    <row r="248" spans="1:23" ht="12.75" customHeight="1">
      <c r="A248" s="226"/>
      <c r="B248" s="224"/>
      <c r="C248" s="101"/>
      <c r="D248" s="226"/>
      <c r="E248" s="101"/>
      <c r="F248" s="226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</row>
    <row r="249" spans="1:23" ht="12.75" customHeight="1">
      <c r="A249" s="226"/>
      <c r="B249" s="224"/>
      <c r="C249" s="101"/>
      <c r="D249" s="226"/>
      <c r="E249" s="101"/>
      <c r="F249" s="226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</row>
    <row r="250" spans="1:23" ht="12.75" customHeight="1">
      <c r="A250" s="226"/>
      <c r="B250" s="224"/>
      <c r="C250" s="101"/>
      <c r="D250" s="226"/>
      <c r="E250" s="101"/>
      <c r="F250" s="226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</row>
    <row r="251" spans="1:23" ht="12.75" customHeight="1">
      <c r="A251" s="226"/>
      <c r="B251" s="224"/>
      <c r="C251" s="101"/>
      <c r="D251" s="226"/>
      <c r="E251" s="101"/>
      <c r="F251" s="226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</row>
    <row r="252" spans="1:23" ht="12.75" customHeight="1">
      <c r="A252" s="226"/>
      <c r="B252" s="224"/>
      <c r="C252" s="101"/>
      <c r="D252" s="226"/>
      <c r="E252" s="101"/>
      <c r="F252" s="226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</row>
    <row r="253" spans="1:23" ht="12.75" customHeight="1">
      <c r="A253" s="226"/>
      <c r="B253" s="224"/>
      <c r="C253" s="101"/>
      <c r="D253" s="226"/>
      <c r="E253" s="101"/>
      <c r="F253" s="226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</row>
    <row r="254" spans="1:23" ht="12.75" customHeight="1">
      <c r="A254" s="226"/>
      <c r="B254" s="224"/>
      <c r="C254" s="101"/>
      <c r="D254" s="226"/>
      <c r="E254" s="101"/>
      <c r="F254" s="226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</row>
    <row r="255" spans="1:23" ht="12.75" customHeight="1">
      <c r="A255" s="226"/>
      <c r="B255" s="224"/>
      <c r="C255" s="101"/>
      <c r="D255" s="226"/>
      <c r="E255" s="101"/>
      <c r="F255" s="226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</row>
    <row r="256" spans="1:23" ht="12.75" customHeight="1">
      <c r="A256" s="226"/>
      <c r="B256" s="224"/>
      <c r="C256" s="101"/>
      <c r="D256" s="226"/>
      <c r="E256" s="101"/>
      <c r="F256" s="226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</row>
    <row r="257" spans="1:23" ht="12.75" customHeight="1">
      <c r="A257" s="226"/>
      <c r="B257" s="224"/>
      <c r="C257" s="101"/>
      <c r="D257" s="226"/>
      <c r="E257" s="101"/>
      <c r="F257" s="226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</row>
    <row r="258" spans="1:23" ht="12.75" customHeight="1">
      <c r="A258" s="226"/>
      <c r="B258" s="224"/>
      <c r="C258" s="101"/>
      <c r="D258" s="226"/>
      <c r="E258" s="101"/>
      <c r="F258" s="226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</row>
    <row r="259" spans="1:23" ht="12.75" customHeight="1">
      <c r="A259" s="226"/>
      <c r="B259" s="224"/>
      <c r="C259" s="101"/>
      <c r="D259" s="226"/>
      <c r="E259" s="101"/>
      <c r="F259" s="226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</row>
    <row r="260" spans="1:23" ht="12.75" customHeight="1">
      <c r="A260" s="226"/>
      <c r="B260" s="224"/>
      <c r="C260" s="101"/>
      <c r="D260" s="226"/>
      <c r="E260" s="101"/>
      <c r="F260" s="226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</row>
    <row r="261" spans="1:23" ht="12.75" customHeight="1">
      <c r="A261" s="226"/>
      <c r="B261" s="224"/>
      <c r="C261" s="101"/>
      <c r="D261" s="226"/>
      <c r="E261" s="101"/>
      <c r="F261" s="226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</row>
    <row r="262" spans="1:23" ht="12.75" customHeight="1">
      <c r="A262" s="226"/>
      <c r="B262" s="224"/>
      <c r="C262" s="101"/>
      <c r="D262" s="226"/>
      <c r="E262" s="101"/>
      <c r="F262" s="226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</row>
    <row r="263" spans="1:23" ht="12.75" customHeight="1">
      <c r="A263" s="226"/>
      <c r="B263" s="224"/>
      <c r="C263" s="101"/>
      <c r="D263" s="226"/>
      <c r="E263" s="101"/>
      <c r="F263" s="226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</row>
    <row r="264" spans="1:23" ht="12.75" customHeight="1">
      <c r="A264" s="226"/>
      <c r="B264" s="224"/>
      <c r="C264" s="101"/>
      <c r="D264" s="226"/>
      <c r="E264" s="101"/>
      <c r="F264" s="226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</row>
    <row r="265" spans="1:23" ht="12.75" customHeight="1">
      <c r="A265" s="226"/>
      <c r="B265" s="224"/>
      <c r="C265" s="101"/>
      <c r="D265" s="226"/>
      <c r="E265" s="101"/>
      <c r="F265" s="226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</row>
    <row r="266" spans="1:23" ht="12.75" customHeight="1">
      <c r="A266" s="226"/>
      <c r="B266" s="224"/>
      <c r="C266" s="101"/>
      <c r="D266" s="226"/>
      <c r="E266" s="101"/>
      <c r="F266" s="226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</row>
    <row r="267" spans="1:23" ht="12.75" customHeight="1">
      <c r="A267" s="226"/>
      <c r="B267" s="224"/>
      <c r="C267" s="101"/>
      <c r="D267" s="226"/>
      <c r="E267" s="101"/>
      <c r="F267" s="226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</row>
    <row r="268" spans="1:23" ht="12.75" customHeight="1">
      <c r="A268" s="226"/>
      <c r="B268" s="224"/>
      <c r="C268" s="101"/>
      <c r="D268" s="226"/>
      <c r="E268" s="101"/>
      <c r="F268" s="226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</row>
    <row r="269" spans="1:23" ht="12.75" customHeight="1">
      <c r="A269" s="226"/>
      <c r="B269" s="224"/>
      <c r="C269" s="101"/>
      <c r="D269" s="226"/>
      <c r="E269" s="101"/>
      <c r="F269" s="226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</row>
    <row r="270" spans="1:23" ht="12.75" customHeight="1">
      <c r="A270" s="226"/>
      <c r="B270" s="224"/>
      <c r="C270" s="101"/>
      <c r="D270" s="226"/>
      <c r="E270" s="101"/>
      <c r="F270" s="226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</row>
    <row r="271" spans="1:23" ht="12.75" customHeight="1">
      <c r="A271" s="226"/>
      <c r="B271" s="224"/>
      <c r="C271" s="101"/>
      <c r="D271" s="226"/>
      <c r="E271" s="101"/>
      <c r="F271" s="226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</row>
    <row r="272" spans="1:23" ht="12.75" customHeight="1">
      <c r="A272" s="226"/>
      <c r="B272" s="224"/>
      <c r="C272" s="101"/>
      <c r="D272" s="226"/>
      <c r="E272" s="101"/>
      <c r="F272" s="226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</row>
    <row r="273" spans="1:23" ht="12.75" customHeight="1">
      <c r="A273" s="226"/>
      <c r="B273" s="224"/>
      <c r="C273" s="101"/>
      <c r="D273" s="226"/>
      <c r="E273" s="101"/>
      <c r="F273" s="226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</row>
    <row r="274" spans="1:23" ht="12.75" customHeight="1">
      <c r="A274" s="226"/>
      <c r="B274" s="224"/>
      <c r="C274" s="101"/>
      <c r="D274" s="226"/>
      <c r="E274" s="101"/>
      <c r="F274" s="226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</row>
    <row r="275" spans="1:23" ht="12.75" customHeight="1">
      <c r="A275" s="226"/>
      <c r="B275" s="224"/>
      <c r="C275" s="101"/>
      <c r="D275" s="226"/>
      <c r="E275" s="101"/>
      <c r="F275" s="226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</row>
    <row r="276" spans="1:23" ht="12.75" customHeight="1">
      <c r="A276" s="226"/>
      <c r="B276" s="224"/>
      <c r="C276" s="101"/>
      <c r="D276" s="226"/>
      <c r="E276" s="101"/>
      <c r="F276" s="226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</row>
    <row r="277" spans="1:23" ht="12.75" customHeight="1">
      <c r="A277" s="226"/>
      <c r="B277" s="224"/>
      <c r="C277" s="101"/>
      <c r="D277" s="226"/>
      <c r="E277" s="101"/>
      <c r="F277" s="226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</row>
    <row r="278" spans="1:23" ht="12.75" customHeight="1">
      <c r="A278" s="226"/>
      <c r="B278" s="224"/>
      <c r="C278" s="101"/>
      <c r="D278" s="226"/>
      <c r="E278" s="101"/>
      <c r="F278" s="226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</row>
    <row r="279" spans="1:23" ht="12.75" customHeight="1">
      <c r="A279" s="226"/>
      <c r="B279" s="224"/>
      <c r="C279" s="101"/>
      <c r="D279" s="226"/>
      <c r="E279" s="101"/>
      <c r="F279" s="226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</row>
    <row r="280" spans="1:23" ht="12.75" customHeight="1">
      <c r="A280" s="226"/>
      <c r="B280" s="224"/>
      <c r="C280" s="101"/>
      <c r="D280" s="226"/>
      <c r="E280" s="101"/>
      <c r="F280" s="226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</row>
    <row r="281" spans="1:23" ht="12.75" customHeight="1">
      <c r="A281" s="226"/>
      <c r="B281" s="224"/>
      <c r="C281" s="101"/>
      <c r="D281" s="226"/>
      <c r="E281" s="101"/>
      <c r="F281" s="226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</row>
    <row r="282" spans="1:23" ht="12.75" customHeight="1">
      <c r="A282" s="226"/>
      <c r="B282" s="224"/>
      <c r="C282" s="101"/>
      <c r="D282" s="226"/>
      <c r="E282" s="101"/>
      <c r="F282" s="226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</row>
    <row r="283" spans="1:23" ht="12.75" customHeight="1">
      <c r="A283" s="226"/>
      <c r="B283" s="224"/>
      <c r="C283" s="101"/>
      <c r="D283" s="226"/>
      <c r="E283" s="101"/>
      <c r="F283" s="226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</row>
    <row r="284" spans="1:23" ht="12.75" customHeight="1">
      <c r="A284" s="226"/>
      <c r="B284" s="224"/>
      <c r="C284" s="101"/>
      <c r="D284" s="226"/>
      <c r="E284" s="101"/>
      <c r="F284" s="226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</row>
    <row r="285" spans="1:23" ht="12.75" customHeight="1">
      <c r="A285" s="226"/>
      <c r="B285" s="224"/>
      <c r="C285" s="101"/>
      <c r="D285" s="226"/>
      <c r="E285" s="101"/>
      <c r="F285" s="226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</row>
    <row r="286" spans="1:23" ht="12.75" customHeight="1">
      <c r="A286" s="226"/>
      <c r="B286" s="224"/>
      <c r="C286" s="101"/>
      <c r="D286" s="226"/>
      <c r="E286" s="101"/>
      <c r="F286" s="226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</row>
    <row r="287" spans="1:23" ht="12.75" customHeight="1">
      <c r="A287" s="226"/>
      <c r="B287" s="224"/>
      <c r="C287" s="101"/>
      <c r="D287" s="226"/>
      <c r="E287" s="101"/>
      <c r="F287" s="226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</row>
    <row r="288" spans="1:23" ht="12.75" customHeight="1">
      <c r="A288" s="226"/>
      <c r="B288" s="224"/>
      <c r="C288" s="101"/>
      <c r="D288" s="226"/>
      <c r="E288" s="101"/>
      <c r="F288" s="226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</row>
    <row r="289" spans="1:23" ht="12.75" customHeight="1">
      <c r="A289" s="226"/>
      <c r="B289" s="224"/>
      <c r="C289" s="101"/>
      <c r="D289" s="226"/>
      <c r="E289" s="101"/>
      <c r="F289" s="226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</row>
    <row r="290" spans="1:23" ht="15.75" customHeight="1"/>
    <row r="291" spans="1:23" ht="15.75" customHeight="1"/>
    <row r="292" spans="1:23" ht="15.75" customHeight="1"/>
    <row r="293" spans="1:23" ht="15.75" customHeight="1"/>
    <row r="294" spans="1:23" ht="15.75" customHeight="1"/>
    <row r="295" spans="1:23" ht="15.75" customHeight="1"/>
    <row r="296" spans="1:23" ht="15.75" customHeight="1"/>
    <row r="297" spans="1:23" ht="15.75" customHeight="1"/>
    <row r="298" spans="1:23" ht="15.75" customHeight="1"/>
    <row r="299" spans="1:23" ht="15.75" customHeight="1"/>
    <row r="300" spans="1:23" ht="15.75" customHeight="1"/>
    <row r="301" spans="1:23" ht="15.75" customHeight="1"/>
    <row r="302" spans="1:23" ht="15.75" customHeight="1"/>
    <row r="303" spans="1:23" ht="15.75" customHeight="1"/>
    <row r="304" spans="1:23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</sheetData>
  <autoFilter ref="A4:G89" xr:uid="{00000000-0009-0000-0000-000001000000}"/>
  <mergeCells count="9">
    <mergeCell ref="F2:F3"/>
    <mergeCell ref="G2:G3"/>
    <mergeCell ref="A1:B1"/>
    <mergeCell ref="C1:F1"/>
    <mergeCell ref="A2:A3"/>
    <mergeCell ref="B2:B3"/>
    <mergeCell ref="C2:C3"/>
    <mergeCell ref="D2:D3"/>
    <mergeCell ref="E2:E3"/>
  </mergeCells>
  <pageMargins left="0.25" right="0.25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Panel bianco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2024-07-22T09:41:33Z</dcterms:created>
  <dcterms:modified xsi:type="dcterms:W3CDTF">2024-07-22T12:36:45Z</dcterms:modified>
</cp:coreProperties>
</file>